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2003200011\Desktop\"/>
    </mc:Choice>
  </mc:AlternateContent>
  <bookViews>
    <workbookView xWindow="0" yWindow="0" windowWidth="24000" windowHeight="9750"/>
  </bookViews>
  <sheets>
    <sheet name="入力フォーム" sheetId="7" r:id="rId1"/>
    <sheet name="X票" sheetId="3" r:id="rId2"/>
    <sheet name="記載例" sheetId="10" r:id="rId3"/>
    <sheet name="共済担当用" sheetId="9" state="hidden" r:id="rId4"/>
  </sheets>
  <externalReferences>
    <externalReference r:id="rId5"/>
    <externalReference r:id="rId6"/>
  </externalReferences>
  <definedNames>
    <definedName name="_xlnm.Print_Area" localSheetId="1">X票!$A$1:$AS$50</definedName>
    <definedName name="_xlnm.Print_Area" localSheetId="2">記載例!$A$1:$AS$51</definedName>
    <definedName name="_xlnm.Print_Area" localSheetId="0">入力フォーム!$B$50:$X$53</definedName>
    <definedName name="データ" localSheetId="2">[1]局課明細書!#REF!</definedName>
    <definedName name="データ">[1]局課明細書!#REF!</definedName>
    <definedName name="支給額" localSheetId="2">#REF!</definedName>
    <definedName name="支給額">#REF!</definedName>
    <definedName name="支給対象者" localSheetId="2">#REF!</definedName>
    <definedName name="支給対象者">#REF!</definedName>
    <definedName name="事務連絡" localSheetId="2">#REF!</definedName>
    <definedName name="事務連絡">#REF!</definedName>
    <definedName name="第１" localSheetId="2">[1]局課明細書!#REF!</definedName>
    <definedName name="第１">[1]局課明細書!#REF!</definedName>
    <definedName name="単価" localSheetId="2">#REF!</definedName>
    <definedName name="単価">#REF!</definedName>
    <definedName name="転出" localSheetId="2">[1]局課明細書!#REF!</definedName>
    <definedName name="転出">[1]局課明細書!#REF!</definedName>
    <definedName name="転入者" localSheetId="2">#REF!</definedName>
    <definedName name="転入者">#REF!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3" i="3" l="1"/>
  <c r="N82" i="3"/>
  <c r="N81" i="3"/>
  <c r="N80" i="3"/>
  <c r="N79" i="3"/>
  <c r="N78" i="3"/>
  <c r="N77" i="3"/>
  <c r="N76" i="3"/>
  <c r="N75" i="3"/>
  <c r="T74" i="3"/>
  <c r="N74" i="3"/>
  <c r="N66" i="3"/>
  <c r="N65" i="3"/>
  <c r="N64" i="3"/>
  <c r="N63" i="3"/>
  <c r="N62" i="3"/>
  <c r="T61" i="3"/>
  <c r="N61" i="3"/>
  <c r="N59" i="3"/>
  <c r="N58" i="3"/>
  <c r="N57" i="3"/>
  <c r="N55" i="3"/>
  <c r="N54" i="3"/>
  <c r="AG83" i="3" l="1"/>
  <c r="AG81" i="3"/>
  <c r="AG79" i="3"/>
  <c r="AG71" i="3"/>
  <c r="AG69" i="3"/>
  <c r="AG67" i="3"/>
  <c r="N67" i="3"/>
  <c r="AG82" i="3"/>
  <c r="AG80" i="3"/>
  <c r="AG78" i="3"/>
  <c r="AG66" i="3"/>
  <c r="N71" i="3"/>
  <c r="AG70" i="3"/>
  <c r="N70" i="3" s="1"/>
  <c r="N69" i="3"/>
  <c r="AG68" i="3"/>
  <c r="N68" i="3" s="1"/>
  <c r="Q38" i="10" l="1"/>
  <c r="Y36" i="10"/>
  <c r="V15" i="10"/>
  <c r="G38" i="10"/>
  <c r="G17" i="10"/>
  <c r="AJ48" i="10"/>
  <c r="AJ44" i="10"/>
  <c r="N41" i="10"/>
  <c r="AS40" i="10"/>
  <c r="F40" i="10"/>
  <c r="AP36" i="10"/>
  <c r="AG27" i="10"/>
  <c r="F24" i="10"/>
  <c r="AF23" i="10"/>
  <c r="AN19" i="10"/>
  <c r="G19" i="10"/>
  <c r="AQ15" i="10"/>
  <c r="AG15" i="10"/>
  <c r="AG3" i="10"/>
  <c r="W48" i="10"/>
  <c r="G48" i="10"/>
  <c r="AK44" i="10"/>
  <c r="AI44" i="10"/>
  <c r="W44" i="10"/>
  <c r="V44" i="10"/>
  <c r="U44" i="10"/>
  <c r="S44" i="10"/>
  <c r="J44" i="10"/>
  <c r="G44" i="10"/>
  <c r="F44" i="10"/>
  <c r="AM40" i="10"/>
  <c r="AL40" i="10"/>
  <c r="AE40" i="10"/>
  <c r="AD40" i="10"/>
  <c r="W40" i="10"/>
  <c r="V40" i="10"/>
  <c r="T40" i="10"/>
  <c r="O40" i="10"/>
  <c r="N40" i="10"/>
  <c r="K40" i="10"/>
  <c r="F19" i="10"/>
  <c r="AO15" i="10"/>
  <c r="AN15" i="10"/>
  <c r="AM15" i="10"/>
  <c r="AL15" i="10"/>
  <c r="AK15" i="10"/>
  <c r="AJ15" i="10"/>
  <c r="T7" i="10"/>
  <c r="S7" i="10"/>
  <c r="R7" i="10"/>
  <c r="Q7" i="10"/>
  <c r="P7" i="10"/>
  <c r="O7" i="10"/>
  <c r="N7" i="10"/>
  <c r="M7" i="10"/>
  <c r="L7" i="10"/>
  <c r="K7" i="10"/>
  <c r="J7" i="10"/>
  <c r="I7" i="10"/>
  <c r="H7" i="10"/>
  <c r="G7" i="10"/>
  <c r="F49" i="10"/>
  <c r="F45" i="10"/>
  <c r="F28" i="10"/>
  <c r="N20" i="10"/>
  <c r="Y17" i="10"/>
  <c r="X17" i="10"/>
  <c r="W17" i="10"/>
  <c r="V17" i="10"/>
  <c r="U17" i="10"/>
  <c r="T17" i="10"/>
  <c r="S17" i="10"/>
  <c r="R17" i="10"/>
  <c r="Q17" i="10"/>
  <c r="N17" i="10"/>
  <c r="M17" i="10"/>
  <c r="L17" i="10"/>
  <c r="K17" i="10"/>
  <c r="J17" i="10"/>
  <c r="I17" i="10"/>
  <c r="H17" i="10"/>
  <c r="AD6" i="10"/>
  <c r="AD4" i="10"/>
  <c r="P40" i="10" l="1"/>
  <c r="AF40" i="10"/>
  <c r="AN40" i="10"/>
  <c r="AC44" i="10"/>
  <c r="X40" i="10"/>
  <c r="Q40" i="10"/>
  <c r="Y40" i="10"/>
  <c r="AG40" i="10"/>
  <c r="AO40" i="10"/>
  <c r="K44" i="10"/>
  <c r="AA44" i="10"/>
  <c r="AH15" i="10"/>
  <c r="AP15" i="10"/>
  <c r="R40" i="10"/>
  <c r="Z40" i="10"/>
  <c r="AH40" i="10"/>
  <c r="AP40" i="10"/>
  <c r="M44" i="10"/>
  <c r="AI15" i="10"/>
  <c r="S40" i="10"/>
  <c r="AA40" i="10"/>
  <c r="AI40" i="10"/>
  <c r="AQ40" i="10"/>
  <c r="N44" i="10"/>
  <c r="AD44" i="10"/>
  <c r="AB40" i="10"/>
  <c r="AJ40" i="10"/>
  <c r="AR40" i="10"/>
  <c r="O44" i="10"/>
  <c r="AE44" i="10"/>
  <c r="U40" i="10"/>
  <c r="AC40" i="10"/>
  <c r="AK40" i="10"/>
  <c r="AA48" i="10"/>
  <c r="J19" i="10"/>
  <c r="S19" i="10"/>
  <c r="AA19" i="10"/>
  <c r="AI19" i="10"/>
  <c r="AQ19" i="10"/>
  <c r="M48" i="10"/>
  <c r="AC48" i="10"/>
  <c r="Q19" i="10"/>
  <c r="H19" i="10"/>
  <c r="Z19" i="10"/>
  <c r="AP19" i="10"/>
  <c r="K48" i="10"/>
  <c r="K19" i="10"/>
  <c r="T19" i="10"/>
  <c r="AB19" i="10"/>
  <c r="AJ19" i="10"/>
  <c r="AR19" i="10"/>
  <c r="N48" i="10"/>
  <c r="AD48" i="10"/>
  <c r="AG19" i="10"/>
  <c r="AH19" i="10"/>
  <c r="L19" i="10"/>
  <c r="U19" i="10"/>
  <c r="AC19" i="10"/>
  <c r="AK19" i="10"/>
  <c r="AS19" i="10"/>
  <c r="O48" i="10"/>
  <c r="AE48" i="10"/>
  <c r="N19" i="10"/>
  <c r="V19" i="10"/>
  <c r="AD19" i="10"/>
  <c r="AL19" i="10"/>
  <c r="S48" i="10"/>
  <c r="AI48" i="10"/>
  <c r="AO19" i="10"/>
  <c r="O19" i="10"/>
  <c r="W19" i="10"/>
  <c r="AE19" i="10"/>
  <c r="AM19" i="10"/>
  <c r="U48" i="10"/>
  <c r="AK48" i="10"/>
  <c r="Y19" i="10"/>
  <c r="R19" i="10"/>
  <c r="P19" i="10"/>
  <c r="X19" i="10"/>
  <c r="AF19" i="10"/>
  <c r="F48" i="10"/>
  <c r="V48" i="10"/>
  <c r="G40" i="10"/>
  <c r="H40" i="10"/>
  <c r="J40" i="10"/>
  <c r="L40" i="10"/>
  <c r="M40" i="10"/>
  <c r="AG36" i="10"/>
  <c r="AI36" i="10"/>
  <c r="AM36" i="10"/>
  <c r="AO36" i="10"/>
  <c r="H10" i="10"/>
  <c r="O27" i="10"/>
  <c r="W27" i="10"/>
  <c r="P27" i="10"/>
  <c r="AF27" i="10"/>
  <c r="R27" i="10"/>
  <c r="AH27" i="10"/>
  <c r="S27" i="10"/>
  <c r="AI27" i="10"/>
  <c r="L27" i="10"/>
  <c r="T27" i="10"/>
  <c r="AB27" i="10"/>
  <c r="AJ27" i="10"/>
  <c r="M27" i="10"/>
  <c r="U27" i="10"/>
  <c r="AC27" i="10"/>
  <c r="AK27" i="10"/>
  <c r="G27" i="10"/>
  <c r="AE27" i="10"/>
  <c r="H27" i="10"/>
  <c r="X27" i="10"/>
  <c r="J27" i="10"/>
  <c r="Z27" i="10"/>
  <c r="K27" i="10"/>
  <c r="AA27" i="10"/>
  <c r="F27" i="10"/>
  <c r="N27" i="10"/>
  <c r="V27" i="10"/>
  <c r="AD27" i="10"/>
  <c r="I27" i="10"/>
  <c r="Q27" i="10"/>
  <c r="Y27" i="10"/>
  <c r="Q23" i="10"/>
  <c r="K23" i="10"/>
  <c r="V23" i="10"/>
  <c r="AG23" i="10"/>
  <c r="L23" i="10"/>
  <c r="W23" i="10"/>
  <c r="AH23" i="10"/>
  <c r="N23" i="10"/>
  <c r="Y23" i="10"/>
  <c r="AI23" i="10"/>
  <c r="O23" i="10"/>
  <c r="Z23" i="10"/>
  <c r="AJ23" i="10"/>
  <c r="F23" i="10"/>
  <c r="AA23" i="10"/>
  <c r="G23" i="10"/>
  <c r="R23" i="10"/>
  <c r="AB23" i="10"/>
  <c r="I23" i="10"/>
  <c r="S23" i="10"/>
  <c r="AD23" i="10"/>
  <c r="J23" i="10"/>
  <c r="T23" i="10"/>
  <c r="AE23" i="10"/>
  <c r="J36" i="10"/>
  <c r="R36" i="10"/>
  <c r="AJ36" i="10"/>
  <c r="H44" i="10"/>
  <c r="P44" i="10"/>
  <c r="X44" i="10"/>
  <c r="AF44" i="10"/>
  <c r="H48" i="10"/>
  <c r="P48" i="10"/>
  <c r="X48" i="10"/>
  <c r="AF48" i="10"/>
  <c r="M19" i="10"/>
  <c r="M23" i="10"/>
  <c r="U23" i="10"/>
  <c r="AC23" i="10"/>
  <c r="AK23" i="10"/>
  <c r="AK36" i="10"/>
  <c r="I44" i="10"/>
  <c r="Q44" i="10"/>
  <c r="Y44" i="10"/>
  <c r="AG44" i="10"/>
  <c r="I48" i="10"/>
  <c r="Q48" i="10"/>
  <c r="Y48" i="10"/>
  <c r="AG48" i="10"/>
  <c r="AL36" i="10"/>
  <c r="R44" i="10"/>
  <c r="Z44" i="10"/>
  <c r="AH44" i="10"/>
  <c r="J48" i="10"/>
  <c r="R48" i="10"/>
  <c r="Z48" i="10"/>
  <c r="AH48" i="10"/>
  <c r="H23" i="10"/>
  <c r="P23" i="10"/>
  <c r="X23" i="10"/>
  <c r="AN36" i="10"/>
  <c r="L44" i="10"/>
  <c r="T44" i="10"/>
  <c r="AB44" i="10"/>
  <c r="L48" i="10"/>
  <c r="T48" i="10"/>
  <c r="AB48" i="10"/>
  <c r="AA15" i="10"/>
  <c r="AH36" i="10"/>
  <c r="H15" i="10"/>
  <c r="P15" i="10"/>
  <c r="X15" i="10"/>
  <c r="K36" i="10"/>
  <c r="S36" i="10"/>
  <c r="I15" i="10"/>
  <c r="Q15" i="10"/>
  <c r="Y15" i="10"/>
  <c r="L36" i="10"/>
  <c r="T36" i="10"/>
  <c r="O15" i="10"/>
  <c r="I10" i="10"/>
  <c r="J15" i="10"/>
  <c r="R15" i="10"/>
  <c r="M36" i="10"/>
  <c r="U36" i="10"/>
  <c r="K15" i="10"/>
  <c r="S15" i="10"/>
  <c r="F36" i="10"/>
  <c r="N36" i="10"/>
  <c r="V36" i="10"/>
  <c r="W15" i="10"/>
  <c r="K10" i="10"/>
  <c r="L15" i="10"/>
  <c r="T15" i="10"/>
  <c r="G36" i="10"/>
  <c r="O36" i="10"/>
  <c r="W36" i="10"/>
  <c r="G15" i="10"/>
  <c r="M15" i="10"/>
  <c r="U15" i="10"/>
  <c r="H36" i="10"/>
  <c r="P36" i="10"/>
  <c r="X36" i="10"/>
  <c r="F15" i="10"/>
  <c r="N15" i="10"/>
  <c r="I36" i="10"/>
  <c r="Q36" i="10"/>
  <c r="Z2" i="9"/>
  <c r="L10" i="10" l="1"/>
  <c r="F10" i="10"/>
  <c r="J10" i="10"/>
  <c r="G10" i="10"/>
  <c r="Z36" i="10"/>
  <c r="AF36" i="10"/>
  <c r="AE36" i="10"/>
  <c r="AD36" i="10"/>
  <c r="AC36" i="10"/>
  <c r="AA36" i="10"/>
  <c r="AB36" i="10"/>
  <c r="AF15" i="10"/>
  <c r="AD15" i="10"/>
  <c r="AE15" i="10"/>
  <c r="AC15" i="10"/>
  <c r="AB15" i="10"/>
  <c r="Z15" i="10"/>
  <c r="AG73" i="3"/>
  <c r="AG60" i="3"/>
  <c r="N60" i="3" l="1"/>
  <c r="D2" i="9" s="1"/>
  <c r="N73" i="3"/>
  <c r="P2" i="9" s="1"/>
  <c r="AJ75" i="3"/>
  <c r="AI75" i="3"/>
  <c r="AG75" i="3"/>
  <c r="AH75" i="3" s="1"/>
  <c r="S2" i="9"/>
  <c r="R2" i="9"/>
  <c r="V2" i="9"/>
  <c r="Y2" i="9"/>
  <c r="U2" i="9"/>
  <c r="X2" i="9"/>
  <c r="T2" i="9"/>
  <c r="W2" i="9"/>
  <c r="K2" i="9"/>
  <c r="J2" i="9"/>
  <c r="I2" i="9"/>
  <c r="N2" i="9"/>
  <c r="M2" i="9"/>
  <c r="L2" i="9"/>
  <c r="H2" i="9"/>
  <c r="G2" i="9"/>
  <c r="F2" i="9"/>
  <c r="AJ62" i="3"/>
  <c r="AI62" i="3"/>
  <c r="AG62" i="3"/>
  <c r="AH62" i="3" s="1"/>
  <c r="AJ59" i="3"/>
  <c r="AI59" i="3"/>
  <c r="AG59" i="3"/>
  <c r="O2" i="9" l="1"/>
  <c r="C2" i="9"/>
  <c r="Q2" i="9"/>
  <c r="E2" i="9"/>
  <c r="AH59" i="3"/>
  <c r="B2" i="9" s="1"/>
  <c r="F49" i="3" l="1"/>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F45"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N41" i="3"/>
  <c r="AS40" i="3"/>
  <c r="AR40" i="3"/>
  <c r="AQ40" i="3"/>
  <c r="AP40"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H40" i="3"/>
  <c r="G40" i="3"/>
  <c r="F40" i="3"/>
  <c r="Q38" i="3"/>
  <c r="G38" i="3"/>
  <c r="AP36" i="3"/>
  <c r="AO36" i="3"/>
  <c r="AN36" i="3"/>
  <c r="AM36" i="3"/>
  <c r="AL36" i="3"/>
  <c r="AK36" i="3"/>
  <c r="AJ36"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F28" i="3"/>
  <c r="AK27" i="3"/>
  <c r="AJ27" i="3"/>
  <c r="AI27" i="3"/>
  <c r="AH27" i="3"/>
  <c r="AG27" i="3"/>
  <c r="AF27" i="3"/>
  <c r="AE27" i="3"/>
  <c r="AD27" i="3"/>
  <c r="AC27" i="3"/>
  <c r="AB27" i="3"/>
  <c r="AA27" i="3"/>
  <c r="Z27" i="3"/>
  <c r="Y27" i="3"/>
  <c r="X27" i="3"/>
  <c r="W27" i="3"/>
  <c r="V27" i="3"/>
  <c r="U27" i="3"/>
  <c r="T27" i="3"/>
  <c r="S27" i="3"/>
  <c r="R27" i="3"/>
  <c r="Q27" i="3"/>
  <c r="P27" i="3"/>
  <c r="O27" i="3"/>
  <c r="N27" i="3"/>
  <c r="M27" i="3"/>
  <c r="L27" i="3"/>
  <c r="K27" i="3"/>
  <c r="J27" i="3"/>
  <c r="I27" i="3"/>
  <c r="H27" i="3"/>
  <c r="G27" i="3"/>
  <c r="F27" i="3"/>
  <c r="F24"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N20"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K19" i="3"/>
  <c r="J19" i="3"/>
  <c r="H19" i="3"/>
  <c r="G19" i="3"/>
  <c r="F19" i="3"/>
  <c r="Y17" i="3"/>
  <c r="X17" i="3"/>
  <c r="W17" i="3"/>
  <c r="V17" i="3"/>
  <c r="U17" i="3"/>
  <c r="T17" i="3"/>
  <c r="S17" i="3"/>
  <c r="R17" i="3"/>
  <c r="Q17" i="3"/>
  <c r="N17" i="3"/>
  <c r="M17" i="3"/>
  <c r="L17" i="3"/>
  <c r="K17" i="3"/>
  <c r="J17" i="3"/>
  <c r="I17" i="3"/>
  <c r="H17" i="3"/>
  <c r="G17"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L10" i="3"/>
  <c r="K10" i="3"/>
  <c r="J10" i="3"/>
  <c r="I10" i="3"/>
  <c r="H10" i="3"/>
  <c r="G10" i="3"/>
  <c r="F10" i="3"/>
  <c r="T7" i="3"/>
  <c r="S7" i="3"/>
  <c r="R7" i="3"/>
  <c r="Q7" i="3"/>
  <c r="P7" i="3"/>
  <c r="O7" i="3"/>
  <c r="N7" i="3"/>
  <c r="M7" i="3"/>
  <c r="L7" i="3"/>
  <c r="K7" i="3"/>
  <c r="J7" i="3"/>
  <c r="I7" i="3"/>
  <c r="H7" i="3"/>
  <c r="G7" i="3"/>
  <c r="AD6" i="3"/>
  <c r="AD4" i="3"/>
  <c r="AG3" i="3"/>
</calcChain>
</file>

<file path=xl/sharedStrings.xml><?xml version="1.0" encoding="utf-8"?>
<sst xmlns="http://schemas.openxmlformats.org/spreadsheetml/2006/main" count="449" uniqueCount="189">
  <si>
    <t>作成年月日</t>
    <rPh sb="0" eb="2">
      <t>サクセイ</t>
    </rPh>
    <rPh sb="2" eb="5">
      <t>ネンガッピ</t>
    </rPh>
    <phoneticPr fontId="3"/>
  </si>
  <si>
    <t>職員番号</t>
    <rPh sb="0" eb="2">
      <t>ショクイン</t>
    </rPh>
    <rPh sb="2" eb="4">
      <t>バンゴウ</t>
    </rPh>
    <phoneticPr fontId="3"/>
  </si>
  <si>
    <t>資格取得年月日
再取得年月日</t>
    <phoneticPr fontId="3"/>
  </si>
  <si>
    <t>組合員氏名（カナ）</t>
    <rPh sb="0" eb="3">
      <t>クミアイイン</t>
    </rPh>
    <rPh sb="3" eb="5">
      <t>シメイ</t>
    </rPh>
    <phoneticPr fontId="3"/>
  </si>
  <si>
    <t>姓</t>
    <rPh sb="0" eb="1">
      <t>セイ</t>
    </rPh>
    <phoneticPr fontId="3"/>
  </si>
  <si>
    <t>名</t>
    <rPh sb="0" eb="1">
      <t>メイ</t>
    </rPh>
    <phoneticPr fontId="3"/>
  </si>
  <si>
    <t>組合員氏名（漢字）</t>
    <rPh sb="0" eb="3">
      <t>クミアイイン</t>
    </rPh>
    <rPh sb="3" eb="5">
      <t>シメイ</t>
    </rPh>
    <rPh sb="6" eb="8">
      <t>カンジ</t>
    </rPh>
    <phoneticPr fontId="3"/>
  </si>
  <si>
    <t>生年月日</t>
    <rPh sb="0" eb="2">
      <t>セイネン</t>
    </rPh>
    <rPh sb="2" eb="4">
      <t>ガッピ</t>
    </rPh>
    <phoneticPr fontId="3"/>
  </si>
  <si>
    <t>性　別</t>
    <rPh sb="0" eb="1">
      <t>セイ</t>
    </rPh>
    <rPh sb="2" eb="3">
      <t>ベツ</t>
    </rPh>
    <phoneticPr fontId="3"/>
  </si>
  <si>
    <t>基礎年金番号</t>
    <rPh sb="0" eb="2">
      <t>キソ</t>
    </rPh>
    <rPh sb="2" eb="4">
      <t>ネンキン</t>
    </rPh>
    <rPh sb="4" eb="6">
      <t>バンゴウ</t>
    </rPh>
    <phoneticPr fontId="3"/>
  </si>
  <si>
    <t>郵便番号</t>
    <rPh sb="0" eb="4">
      <t>ユウビンバンゴウ</t>
    </rPh>
    <phoneticPr fontId="3"/>
  </si>
  <si>
    <t>配偶者氏名（カナ）</t>
    <phoneticPr fontId="3"/>
  </si>
  <si>
    <t>配偶者氏名（漢字）</t>
    <rPh sb="0" eb="3">
      <t>ハイグウシャ</t>
    </rPh>
    <phoneticPr fontId="3"/>
  </si>
  <si>
    <t>生年月日</t>
    <phoneticPr fontId="3"/>
  </si>
  <si>
    <t>基礎年金番号</t>
    <phoneticPr fontId="3"/>
  </si>
  <si>
    <t>郵便番号</t>
    <phoneticPr fontId="3"/>
  </si>
  <si>
    <t>別紙様式１</t>
    <phoneticPr fontId="4"/>
  </si>
  <si>
    <t>長  期  組  合  員  資  格  取  得  届</t>
    <phoneticPr fontId="4"/>
  </si>
  <si>
    <t>共 通 ヘ ッ ド</t>
  </si>
  <si>
    <t>記号</t>
  </si>
  <si>
    <t>コード番号</t>
  </si>
  <si>
    <t>長 期 組 合 員 番 号</t>
    <phoneticPr fontId="4"/>
  </si>
  <si>
    <t>共済組合名</t>
  </si>
  <si>
    <t>組合</t>
  </si>
  <si>
    <t>支部等</t>
  </si>
  <si>
    <t>（整理番号）</t>
    <rPh sb="1" eb="5">
      <t>セイリバンゴウ</t>
    </rPh>
    <phoneticPr fontId="4"/>
  </si>
  <si>
    <t>支 部 又 は
所 属 所 名</t>
    <phoneticPr fontId="4"/>
  </si>
  <si>
    <t>X</t>
    <phoneticPr fontId="3"/>
  </si>
  <si>
    <t>資格取得年月日
・再取得年月日</t>
    <rPh sb="0" eb="2">
      <t>シカク</t>
    </rPh>
    <rPh sb="2" eb="4">
      <t>シュトク</t>
    </rPh>
    <rPh sb="4" eb="7">
      <t>ネンガッピ</t>
    </rPh>
    <rPh sb="9" eb="12">
      <t>サイシュトク</t>
    </rPh>
    <rPh sb="12" eb="15">
      <t>ネンガッピ</t>
    </rPh>
    <phoneticPr fontId="4"/>
  </si>
  <si>
    <t>元</t>
    <rPh sb="0" eb="1">
      <t>ゲン</t>
    </rPh>
    <phoneticPr fontId="4"/>
  </si>
  <si>
    <t>年</t>
    <rPh sb="0" eb="1">
      <t>ネン</t>
    </rPh>
    <phoneticPr fontId="4"/>
  </si>
  <si>
    <t>月</t>
    <rPh sb="0" eb="1">
      <t>ツキ</t>
    </rPh>
    <phoneticPr fontId="4"/>
  </si>
  <si>
    <t>日</t>
    <rPh sb="0" eb="1">
      <t>ニチ</t>
    </rPh>
    <phoneticPr fontId="4"/>
  </si>
  <si>
    <t>(元号コード：昭和3，平成4)</t>
    <phoneticPr fontId="4"/>
  </si>
  <si>
    <t>(性別：男子1，女子2)</t>
    <phoneticPr fontId="4"/>
  </si>
  <si>
    <t>組　合　員</t>
    <rPh sb="0" eb="5">
      <t>クミアイイン</t>
    </rPh>
    <phoneticPr fontId="4"/>
  </si>
  <si>
    <t>組　　　　合　　　　員　　　　氏　　　　名</t>
    <phoneticPr fontId="4"/>
  </si>
  <si>
    <t>生 　年 　月 　日</t>
    <phoneticPr fontId="4"/>
  </si>
  <si>
    <t>性別</t>
    <phoneticPr fontId="4"/>
  </si>
  <si>
    <t>基　礎　年　金　番　号</t>
    <rPh sb="0" eb="7">
      <t>キソネンキン</t>
    </rPh>
    <rPh sb="8" eb="11">
      <t>バンゴウ</t>
    </rPh>
    <phoneticPr fontId="4"/>
  </si>
  <si>
    <t>元</t>
  </si>
  <si>
    <t>年</t>
  </si>
  <si>
    <t>月</t>
  </si>
  <si>
    <t>日</t>
  </si>
  <si>
    <t>カナ(A01)</t>
    <phoneticPr fontId="4"/>
  </si>
  <si>
    <t>漢字       (D02)</t>
    <phoneticPr fontId="4"/>
  </si>
  <si>
    <t>(姓)</t>
    <rPh sb="1" eb="2">
      <t>セイ</t>
    </rPh>
    <phoneticPr fontId="4"/>
  </si>
  <si>
    <t>(名)</t>
    <rPh sb="1" eb="2">
      <t>メイ</t>
    </rPh>
    <phoneticPr fontId="4"/>
  </si>
  <si>
    <t>組　合　員
住　所　Ⅰ</t>
    <rPh sb="0" eb="5">
      <t>クミアイイン</t>
    </rPh>
    <phoneticPr fontId="4"/>
  </si>
  <si>
    <t>カナ(B01)</t>
    <phoneticPr fontId="4"/>
  </si>
  <si>
    <t>－</t>
    <phoneticPr fontId="4"/>
  </si>
  <si>
    <t>漢字       (C01)</t>
    <phoneticPr fontId="4"/>
  </si>
  <si>
    <t xml:space="preserve">↑　　
郵便番号
</t>
    <rPh sb="4" eb="8">
      <t>ユウビンバンゴウ</t>
    </rPh>
    <phoneticPr fontId="4"/>
  </si>
  <si>
    <t xml:space="preserve">
（都道府県より市、郡、区までを記入）</t>
    <rPh sb="2" eb="6">
      <t>トドウフケン</t>
    </rPh>
    <rPh sb="8" eb="9">
      <t>シ</t>
    </rPh>
    <rPh sb="10" eb="11">
      <t>グン</t>
    </rPh>
    <rPh sb="12" eb="13">
      <t>ク</t>
    </rPh>
    <rPh sb="16" eb="18">
      <t>キニュウ</t>
    </rPh>
    <phoneticPr fontId="4"/>
  </si>
  <si>
    <t>組　合　員
住　所　Ⅱ</t>
    <phoneticPr fontId="4"/>
  </si>
  <si>
    <t>カナ(B02)</t>
    <phoneticPr fontId="4"/>
  </si>
  <si>
    <t>漢字       (C02)</t>
    <phoneticPr fontId="4"/>
  </si>
  <si>
    <t xml:space="preserve">
（町、村、番地を記入）</t>
    <rPh sb="2" eb="3">
      <t>チョウ</t>
    </rPh>
    <rPh sb="4" eb="5">
      <t>ソン</t>
    </rPh>
    <rPh sb="6" eb="8">
      <t>バンチ</t>
    </rPh>
    <rPh sb="9" eb="11">
      <t>キニュウ</t>
    </rPh>
    <phoneticPr fontId="4"/>
  </si>
  <si>
    <t>組　合　員
住　所　Ⅲ</t>
    <phoneticPr fontId="4"/>
  </si>
  <si>
    <t>カナ(B03)</t>
    <phoneticPr fontId="4"/>
  </si>
  <si>
    <t>漢字       (C03)</t>
    <phoneticPr fontId="4"/>
  </si>
  <si>
    <t xml:space="preserve">
（何々様方、寮、マンション名等を記入）</t>
    <rPh sb="2" eb="4">
      <t>ナニナニ</t>
    </rPh>
    <rPh sb="4" eb="5">
      <t>サマ</t>
    </rPh>
    <rPh sb="5" eb="6">
      <t>カタ</t>
    </rPh>
    <rPh sb="7" eb="8">
      <t>リョウ</t>
    </rPh>
    <rPh sb="14" eb="15">
      <t>メイ</t>
    </rPh>
    <rPh sb="15" eb="16">
      <t>トウ</t>
    </rPh>
    <rPh sb="17" eb="19">
      <t>キニュウ</t>
    </rPh>
    <phoneticPr fontId="4"/>
  </si>
  <si>
    <t xml:space="preserve">
※被扶養配偶者がいる者のみ以下を記入してください。</t>
    <rPh sb="2" eb="5">
      <t>ヒフヨウ</t>
    </rPh>
    <rPh sb="5" eb="8">
      <t>ハイグウシャ</t>
    </rPh>
    <rPh sb="9" eb="12">
      <t>イルモノ</t>
    </rPh>
    <rPh sb="14" eb="16">
      <t>イカ</t>
    </rPh>
    <rPh sb="17" eb="19">
      <t>キニュウ</t>
    </rPh>
    <phoneticPr fontId="4"/>
  </si>
  <si>
    <t>被扶養配偶者</t>
    <phoneticPr fontId="4"/>
  </si>
  <si>
    <t>被　　 扶 　　養　　 配 　　偶　　 者 　　氏 　　名</t>
    <phoneticPr fontId="4"/>
  </si>
  <si>
    <t>生　 年 　月 　日</t>
    <phoneticPr fontId="4"/>
  </si>
  <si>
    <t>基　礎　年　金　番　号</t>
    <phoneticPr fontId="4"/>
  </si>
  <si>
    <t>元</t>
    <phoneticPr fontId="3"/>
  </si>
  <si>
    <t>カナ(D01)</t>
    <phoneticPr fontId="4"/>
  </si>
  <si>
    <r>
      <t>被扶養配偶者</t>
    </r>
    <r>
      <rPr>
        <sz val="8.5"/>
        <color rgb="FF008000"/>
        <rFont val="ＭＳ 明朝"/>
        <family val="1"/>
        <charset val="128"/>
      </rPr>
      <t xml:space="preserve">
住 所 Ⅰ</t>
    </r>
    <phoneticPr fontId="4"/>
  </si>
  <si>
    <t>※組合員と住所が違っている方のみ記入</t>
    <rPh sb="1" eb="4">
      <t>クミアイイン</t>
    </rPh>
    <rPh sb="5" eb="7">
      <t>ジュウショ</t>
    </rPh>
    <rPh sb="8" eb="9">
      <t>チガ</t>
    </rPh>
    <rPh sb="13" eb="14">
      <t>カタ</t>
    </rPh>
    <rPh sb="16" eb="18">
      <t>キニュウ</t>
    </rPh>
    <phoneticPr fontId="4"/>
  </si>
  <si>
    <t>（都道府県より市、郡、区までを記入）</t>
    <rPh sb="1" eb="5">
      <t>トドウフケン</t>
    </rPh>
    <rPh sb="7" eb="8">
      <t>シ</t>
    </rPh>
    <rPh sb="9" eb="10">
      <t>グン</t>
    </rPh>
    <rPh sb="11" eb="12">
      <t>ク</t>
    </rPh>
    <rPh sb="15" eb="17">
      <t>キニュウ</t>
    </rPh>
    <phoneticPr fontId="4"/>
  </si>
  <si>
    <r>
      <t>被扶養配偶者</t>
    </r>
    <r>
      <rPr>
        <sz val="8.5"/>
        <color rgb="FF008000"/>
        <rFont val="ＭＳ 明朝"/>
        <family val="1"/>
        <charset val="128"/>
      </rPr>
      <t xml:space="preserve">
住 所 Ⅱ</t>
    </r>
    <phoneticPr fontId="4"/>
  </si>
  <si>
    <r>
      <t>被扶養配偶者</t>
    </r>
    <r>
      <rPr>
        <sz val="8.5"/>
        <color rgb="FF008000"/>
        <rFont val="ＭＳ 明朝"/>
        <family val="1"/>
        <charset val="128"/>
      </rPr>
      <t xml:space="preserve">
住 所 Ⅲ</t>
    </r>
    <phoneticPr fontId="4"/>
  </si>
  <si>
    <t>作成年月日</t>
    <rPh sb="0" eb="2">
      <t>サクセイ</t>
    </rPh>
    <rPh sb="2" eb="5">
      <t>ネンガッピ</t>
    </rPh>
    <phoneticPr fontId="4"/>
  </si>
  <si>
    <t>組合・支部コード</t>
    <rPh sb="0" eb="2">
      <t>クミアイ</t>
    </rPh>
    <rPh sb="3" eb="5">
      <t>シブ</t>
    </rPh>
    <phoneticPr fontId="3"/>
  </si>
  <si>
    <t>組合名</t>
    <rPh sb="0" eb="2">
      <t>クミアイ</t>
    </rPh>
    <rPh sb="2" eb="3">
      <t>メイ</t>
    </rPh>
    <phoneticPr fontId="3"/>
  </si>
  <si>
    <t>裁判所共済組合</t>
    <rPh sb="0" eb="3">
      <t>サイバンショ</t>
    </rPh>
    <rPh sb="3" eb="5">
      <t>キョウサイ</t>
    </rPh>
    <rPh sb="5" eb="7">
      <t>クミアイ</t>
    </rPh>
    <phoneticPr fontId="3"/>
  </si>
  <si>
    <t>支部名</t>
    <rPh sb="0" eb="2">
      <t>シブ</t>
    </rPh>
    <rPh sb="2" eb="3">
      <t>メイ</t>
    </rPh>
    <phoneticPr fontId="3"/>
  </si>
  <si>
    <t>長期組合員番号</t>
    <rPh sb="0" eb="7">
      <t>チョウキクミアイインバンゴウ</t>
    </rPh>
    <phoneticPr fontId="3"/>
  </si>
  <si>
    <t>資格取得年月日・再取得年月日</t>
    <rPh sb="0" eb="2">
      <t>シカク</t>
    </rPh>
    <rPh sb="2" eb="4">
      <t>シュトク</t>
    </rPh>
    <rPh sb="4" eb="7">
      <t>ネンガッピ</t>
    </rPh>
    <rPh sb="8" eb="11">
      <t>サイシュトク</t>
    </rPh>
    <rPh sb="11" eb="14">
      <t>ネンガッピ</t>
    </rPh>
    <phoneticPr fontId="3"/>
  </si>
  <si>
    <t>組合員</t>
    <rPh sb="0" eb="3">
      <t>クミアイイン</t>
    </rPh>
    <phoneticPr fontId="3"/>
  </si>
  <si>
    <t>氏名（カナ）　半角</t>
    <rPh sb="0" eb="2">
      <t>シメイ</t>
    </rPh>
    <rPh sb="7" eb="9">
      <t>ハンカク</t>
    </rPh>
    <phoneticPr fontId="3"/>
  </si>
  <si>
    <t>氏名（漢字）</t>
    <rPh sb="0" eb="2">
      <t>シメイ</t>
    </rPh>
    <rPh sb="3" eb="5">
      <t>カンジ</t>
    </rPh>
    <phoneticPr fontId="3"/>
  </si>
  <si>
    <t>生年月日</t>
    <rPh sb="0" eb="4">
      <t>セイネンガッピ</t>
    </rPh>
    <phoneticPr fontId="3"/>
  </si>
  <si>
    <t>性　　別</t>
    <rPh sb="0" eb="4">
      <t>セイベツ</t>
    </rPh>
    <phoneticPr fontId="3"/>
  </si>
  <si>
    <t>基礎年金番号</t>
    <rPh sb="0" eb="4">
      <t>キソネンキン</t>
    </rPh>
    <rPh sb="4" eb="6">
      <t>バンゴウ</t>
    </rPh>
    <phoneticPr fontId="3"/>
  </si>
  <si>
    <t>郵便番号</t>
    <rPh sb="0" eb="4">
      <t>ユウビンバンゴウ</t>
    </rPh>
    <phoneticPr fontId="4"/>
  </si>
  <si>
    <t>住所Ⅰ（カナ）</t>
    <rPh sb="0" eb="2">
      <t>ジュウショ</t>
    </rPh>
    <phoneticPr fontId="3"/>
  </si>
  <si>
    <t>住所Ⅰ（漢字）</t>
    <rPh sb="0" eb="2">
      <t>ジュウショ</t>
    </rPh>
    <rPh sb="4" eb="6">
      <t>カンジ</t>
    </rPh>
    <phoneticPr fontId="3"/>
  </si>
  <si>
    <t>住所Ⅱ（カナ）</t>
    <rPh sb="0" eb="2">
      <t>ジュウショ</t>
    </rPh>
    <phoneticPr fontId="3"/>
  </si>
  <si>
    <t>住所Ⅱ（漢字）</t>
    <rPh sb="0" eb="2">
      <t>ジュウショ</t>
    </rPh>
    <rPh sb="4" eb="6">
      <t>カンジ</t>
    </rPh>
    <phoneticPr fontId="3"/>
  </si>
  <si>
    <t>住所Ⅲ（カナ）</t>
    <rPh sb="0" eb="2">
      <t>ジュウショ</t>
    </rPh>
    <phoneticPr fontId="3"/>
  </si>
  <si>
    <t>住所Ⅲ（漢字）</t>
    <rPh sb="0" eb="2">
      <t>ジュウショ</t>
    </rPh>
    <rPh sb="4" eb="6">
      <t>カンジ</t>
    </rPh>
    <phoneticPr fontId="3"/>
  </si>
  <si>
    <t>配偶者</t>
    <rPh sb="0" eb="3">
      <t>ハイグウシャ</t>
    </rPh>
    <phoneticPr fontId="3"/>
  </si>
  <si>
    <t>氏名（カナ）</t>
    <rPh sb="0" eb="2">
      <t>シメイ</t>
    </rPh>
    <phoneticPr fontId="3"/>
  </si>
  <si>
    <t>就職年月日</t>
    <rPh sb="0" eb="2">
      <t>シュウショク</t>
    </rPh>
    <rPh sb="2" eb="5">
      <t>ネンガッピ</t>
    </rPh>
    <phoneticPr fontId="3"/>
  </si>
  <si>
    <t>氏名漢字</t>
    <rPh sb="0" eb="2">
      <t>シメイ</t>
    </rPh>
    <rPh sb="2" eb="4">
      <t>カンジ</t>
    </rPh>
    <phoneticPr fontId="32"/>
  </si>
  <si>
    <t>氏名カナ</t>
    <rPh sb="0" eb="2">
      <t>シメイ</t>
    </rPh>
    <phoneticPr fontId="32"/>
  </si>
  <si>
    <t>生年月日</t>
    <rPh sb="0" eb="2">
      <t>セイネン</t>
    </rPh>
    <rPh sb="2" eb="4">
      <t>ガッピ</t>
    </rPh>
    <phoneticPr fontId="32"/>
  </si>
  <si>
    <t>性別</t>
    <rPh sb="0" eb="2">
      <t>セイベツ</t>
    </rPh>
    <phoneticPr fontId="32"/>
  </si>
  <si>
    <t>基礎年金番号</t>
    <rPh sb="0" eb="2">
      <t>キソ</t>
    </rPh>
    <rPh sb="2" eb="4">
      <t>ネンキン</t>
    </rPh>
    <rPh sb="4" eb="6">
      <t>バンゴウ</t>
    </rPh>
    <phoneticPr fontId="32"/>
  </si>
  <si>
    <t>郵便番号</t>
    <rPh sb="0" eb="4">
      <t>ユウビンバンゴウ</t>
    </rPh>
    <phoneticPr fontId="32"/>
  </si>
  <si>
    <t>住所Ⅰ漢字</t>
    <rPh sb="0" eb="2">
      <t>ジュウショ</t>
    </rPh>
    <rPh sb="3" eb="5">
      <t>カンジ</t>
    </rPh>
    <phoneticPr fontId="32"/>
  </si>
  <si>
    <t>住所Ⅱ漢字</t>
    <rPh sb="0" eb="2">
      <t>ジュウショ</t>
    </rPh>
    <rPh sb="3" eb="5">
      <t>カンジ</t>
    </rPh>
    <phoneticPr fontId="32"/>
  </si>
  <si>
    <t>住所Ⅲ漢字</t>
    <rPh sb="0" eb="2">
      <t>ジュウショ</t>
    </rPh>
    <rPh sb="3" eb="5">
      <t>カンジ</t>
    </rPh>
    <phoneticPr fontId="32"/>
  </si>
  <si>
    <t>住所Ⅰカナ</t>
    <rPh sb="0" eb="2">
      <t>ジュウショ</t>
    </rPh>
    <phoneticPr fontId="32"/>
  </si>
  <si>
    <t>住所Ⅱカナ</t>
    <rPh sb="0" eb="2">
      <t>ジュウショ</t>
    </rPh>
    <phoneticPr fontId="32"/>
  </si>
  <si>
    <t>住所Ⅲカナ</t>
    <rPh sb="0" eb="2">
      <t>ジュウショ</t>
    </rPh>
    <phoneticPr fontId="32"/>
  </si>
  <si>
    <t>被扶養配偶者氏名漢字</t>
    <rPh sb="0" eb="3">
      <t>ヒフヨウ</t>
    </rPh>
    <rPh sb="3" eb="6">
      <t>ハイグウシャ</t>
    </rPh>
    <rPh sb="6" eb="8">
      <t>シメイ</t>
    </rPh>
    <rPh sb="8" eb="10">
      <t>カンジ</t>
    </rPh>
    <phoneticPr fontId="3"/>
  </si>
  <si>
    <t>被扶養配偶者氏名（カナ）</t>
    <rPh sb="0" eb="3">
      <t>ヒフヨウ</t>
    </rPh>
    <rPh sb="3" eb="6">
      <t>ハイグウシャ</t>
    </rPh>
    <rPh sb="6" eb="8">
      <t>シメイ</t>
    </rPh>
    <phoneticPr fontId="3"/>
  </si>
  <si>
    <t>被扶養配偶者生年月日</t>
    <rPh sb="0" eb="3">
      <t>ヒフヨウ</t>
    </rPh>
    <rPh sb="3" eb="6">
      <t>ハイグウシャ</t>
    </rPh>
    <rPh sb="6" eb="8">
      <t>セイネン</t>
    </rPh>
    <rPh sb="8" eb="10">
      <t>ガッピ</t>
    </rPh>
    <phoneticPr fontId="3"/>
  </si>
  <si>
    <t>被扶養配偶者基礎年金番号</t>
    <rPh sb="0" eb="3">
      <t>ヒフヨウ</t>
    </rPh>
    <rPh sb="3" eb="6">
      <t>ハイグウシャ</t>
    </rPh>
    <rPh sb="6" eb="8">
      <t>キソ</t>
    </rPh>
    <rPh sb="8" eb="10">
      <t>ネンキン</t>
    </rPh>
    <rPh sb="10" eb="12">
      <t>バンゴウ</t>
    </rPh>
    <phoneticPr fontId="3"/>
  </si>
  <si>
    <t>被扶住所郵便番号</t>
    <rPh sb="0" eb="1">
      <t>ヒ</t>
    </rPh>
    <rPh sb="1" eb="2">
      <t>フ</t>
    </rPh>
    <rPh sb="2" eb="4">
      <t>ジュウショ</t>
    </rPh>
    <rPh sb="4" eb="8">
      <t>ユウビンバンゴウ</t>
    </rPh>
    <phoneticPr fontId="3"/>
  </si>
  <si>
    <t>被扶住所Ⅰ漢字</t>
    <rPh sb="0" eb="1">
      <t>ヒ</t>
    </rPh>
    <rPh sb="1" eb="2">
      <t>フ</t>
    </rPh>
    <rPh sb="2" eb="4">
      <t>ジュウショ</t>
    </rPh>
    <rPh sb="5" eb="7">
      <t>カンジ</t>
    </rPh>
    <phoneticPr fontId="32"/>
  </si>
  <si>
    <t>被扶住所Ⅱ漢字</t>
    <rPh sb="0" eb="1">
      <t>ヒ</t>
    </rPh>
    <rPh sb="1" eb="2">
      <t>フ</t>
    </rPh>
    <rPh sb="2" eb="4">
      <t>ジュウショ</t>
    </rPh>
    <rPh sb="5" eb="7">
      <t>カンジ</t>
    </rPh>
    <phoneticPr fontId="32"/>
  </si>
  <si>
    <t>被扶住所Ⅲ漢字</t>
    <rPh sb="0" eb="1">
      <t>ヒ</t>
    </rPh>
    <rPh sb="1" eb="2">
      <t>フ</t>
    </rPh>
    <rPh sb="2" eb="4">
      <t>ジュウショ</t>
    </rPh>
    <rPh sb="5" eb="7">
      <t>カンジ</t>
    </rPh>
    <phoneticPr fontId="32"/>
  </si>
  <si>
    <t>被扶住所Ⅰカナ</t>
    <rPh sb="0" eb="1">
      <t>ヒ</t>
    </rPh>
    <rPh sb="1" eb="2">
      <t>フ</t>
    </rPh>
    <rPh sb="2" eb="4">
      <t>ジュウショ</t>
    </rPh>
    <phoneticPr fontId="32"/>
  </si>
  <si>
    <t>被扶住所Ⅱカナ</t>
    <rPh sb="0" eb="1">
      <t>ヒ</t>
    </rPh>
    <rPh sb="1" eb="2">
      <t>フ</t>
    </rPh>
    <rPh sb="2" eb="4">
      <t>ジュウショ</t>
    </rPh>
    <phoneticPr fontId="32"/>
  </si>
  <si>
    <t>被扶住所Ⅲカナ</t>
    <rPh sb="0" eb="1">
      <t>ヒ</t>
    </rPh>
    <rPh sb="1" eb="2">
      <t>フ</t>
    </rPh>
    <rPh sb="2" eb="4">
      <t>ジュウショ</t>
    </rPh>
    <phoneticPr fontId="32"/>
  </si>
  <si>
    <t>男性</t>
    <rPh sb="0" eb="2">
      <t>ダンセイ</t>
    </rPh>
    <phoneticPr fontId="3"/>
  </si>
  <si>
    <t>女性</t>
    <rPh sb="0" eb="2">
      <t>ジョセイ</t>
    </rPh>
    <phoneticPr fontId="3"/>
  </si>
  <si>
    <t>ﾀﾛｳ</t>
    <phoneticPr fontId="3"/>
  </si>
  <si>
    <t>共済</t>
    <rPh sb="0" eb="2">
      <t>キョウサイ</t>
    </rPh>
    <phoneticPr fontId="3"/>
  </si>
  <si>
    <t>太郎</t>
    <rPh sb="0" eb="2">
      <t>タロウ</t>
    </rPh>
    <phoneticPr fontId="3"/>
  </si>
  <si>
    <t>1234987654</t>
    <phoneticPr fontId="3"/>
  </si>
  <si>
    <t>1028651</t>
    <phoneticPr fontId="3"/>
  </si>
  <si>
    <t>ｷｮｳｻｲ</t>
    <phoneticPr fontId="3"/>
  </si>
  <si>
    <t>ﾊﾅｺ</t>
    <phoneticPr fontId="3"/>
  </si>
  <si>
    <t>花子</t>
    <rPh sb="0" eb="2">
      <t>ハナコ</t>
    </rPh>
    <phoneticPr fontId="3"/>
  </si>
  <si>
    <t>9876123456</t>
    <phoneticPr fontId="3"/>
  </si>
  <si>
    <t>【入力例】</t>
    <rPh sb="1" eb="3">
      <t>ニュウリョク</t>
    </rPh>
    <rPh sb="3" eb="4">
      <t>レイ</t>
    </rPh>
    <phoneticPr fontId="3"/>
  </si>
  <si>
    <t>↓↓入力してください↓↓</t>
    <rPh sb="2" eb="4">
      <t>ニュウリョク</t>
    </rPh>
    <phoneticPr fontId="3"/>
  </si>
  <si>
    <t>5050401</t>
  </si>
  <si>
    <t>ｷﾖｳｻｲ ﾀﾛｳ</t>
  </si>
  <si>
    <t>共済</t>
  </si>
  <si>
    <t>太郎</t>
  </si>
  <si>
    <t>4070605</t>
  </si>
  <si>
    <t>1234987654</t>
  </si>
  <si>
    <t>1028651</t>
  </si>
  <si>
    <t>ﾄｳｷﾖｳﾄ ﾁﾖﾀﾞｸ</t>
  </si>
  <si>
    <t>東京都　千代田区</t>
  </si>
  <si>
    <t>ﾊﾔﾌﾞｻﾁﾖｳ 4-2</t>
  </si>
  <si>
    <t>隼町　４－２</t>
  </si>
  <si>
    <t>ｻｲｺｳｻｲﾀﾞｲ2ﾏﾝｼﾖﾝ 4-122</t>
  </si>
  <si>
    <t>最高裁第２マンション　４－１２２</t>
  </si>
  <si>
    <t>ｷﾖｳｻｲ ﾊﾅｺ</t>
  </si>
  <si>
    <t>花子</t>
  </si>
  <si>
    <t>4081221</t>
  </si>
  <si>
    <t>9876123456</t>
  </si>
  <si>
    <t/>
  </si>
  <si>
    <t>住所Ⅰ(カナ)</t>
    <rPh sb="0" eb="2">
      <t>ジュウショ</t>
    </rPh>
    <phoneticPr fontId="3"/>
  </si>
  <si>
    <t>都道府県</t>
    <rPh sb="0" eb="4">
      <t>トドウフケン</t>
    </rPh>
    <phoneticPr fontId="3"/>
  </si>
  <si>
    <t>市・郡</t>
    <rPh sb="0" eb="1">
      <t>シ</t>
    </rPh>
    <rPh sb="2" eb="3">
      <t>グン</t>
    </rPh>
    <phoneticPr fontId="3"/>
  </si>
  <si>
    <t>区</t>
    <rPh sb="0" eb="1">
      <t>ク</t>
    </rPh>
    <phoneticPr fontId="3"/>
  </si>
  <si>
    <t>ﾄｳｷｮｳﾄ</t>
    <phoneticPr fontId="3"/>
  </si>
  <si>
    <t>ﾁﾖﾀﾞｸ</t>
    <phoneticPr fontId="3"/>
  </si>
  <si>
    <t>住所Ⅰ(漢字)</t>
    <rPh sb="0" eb="2">
      <t>ジュウショ</t>
    </rPh>
    <rPh sb="4" eb="6">
      <t>カンジ</t>
    </rPh>
    <phoneticPr fontId="3"/>
  </si>
  <si>
    <t>東京都</t>
    <rPh sb="0" eb="3">
      <t>トウキョウト</t>
    </rPh>
    <phoneticPr fontId="3"/>
  </si>
  <si>
    <t>千代田区</t>
    <rPh sb="0" eb="4">
      <t>チヨダク</t>
    </rPh>
    <phoneticPr fontId="3"/>
  </si>
  <si>
    <t>住所Ⅱ(カナ)</t>
    <rPh sb="0" eb="2">
      <t>ジュウショ</t>
    </rPh>
    <phoneticPr fontId="3"/>
  </si>
  <si>
    <t>自治体としての町・村</t>
    <rPh sb="0" eb="3">
      <t>ジチタイ</t>
    </rPh>
    <rPh sb="7" eb="8">
      <t>マチ</t>
    </rPh>
    <rPh sb="9" eb="10">
      <t>ムラ</t>
    </rPh>
    <phoneticPr fontId="3"/>
  </si>
  <si>
    <t>丁目～番地・号</t>
    <rPh sb="0" eb="2">
      <t>チョウメ</t>
    </rPh>
    <rPh sb="3" eb="5">
      <t>バンチ</t>
    </rPh>
    <rPh sb="6" eb="7">
      <t>ゴウ</t>
    </rPh>
    <phoneticPr fontId="3"/>
  </si>
  <si>
    <t>丁目～番地・号</t>
  </si>
  <si>
    <t>ﾊﾔﾌﾞｻﾁｮｳ</t>
    <phoneticPr fontId="3"/>
  </si>
  <si>
    <t>4-2</t>
    <phoneticPr fontId="3"/>
  </si>
  <si>
    <t>住所Ⅱ(漢字)</t>
    <rPh sb="0" eb="2">
      <t>ジュウショ</t>
    </rPh>
    <rPh sb="4" eb="6">
      <t>カンジ</t>
    </rPh>
    <phoneticPr fontId="3"/>
  </si>
  <si>
    <t>隼町</t>
    <rPh sb="0" eb="2">
      <t>ハヤブサチョウ</t>
    </rPh>
    <phoneticPr fontId="3"/>
  </si>
  <si>
    <t>４－２</t>
    <phoneticPr fontId="3"/>
  </si>
  <si>
    <t>住所Ⅲ(カナ)</t>
    <rPh sb="0" eb="2">
      <t>ジュウショ</t>
    </rPh>
    <phoneticPr fontId="3"/>
  </si>
  <si>
    <t>建物名</t>
    <rPh sb="0" eb="2">
      <t>タテモノ</t>
    </rPh>
    <rPh sb="2" eb="3">
      <t>メイ</t>
    </rPh>
    <phoneticPr fontId="3"/>
  </si>
  <si>
    <t>棟～部屋番号</t>
    <rPh sb="0" eb="1">
      <t>トウ</t>
    </rPh>
    <rPh sb="2" eb="4">
      <t>ヘヤ</t>
    </rPh>
    <rPh sb="4" eb="6">
      <t>バンゴウ</t>
    </rPh>
    <phoneticPr fontId="3"/>
  </si>
  <si>
    <t>様方</t>
    <rPh sb="0" eb="1">
      <t>サマ</t>
    </rPh>
    <rPh sb="1" eb="2">
      <t>カタ</t>
    </rPh>
    <phoneticPr fontId="3"/>
  </si>
  <si>
    <t>建物名等</t>
    <rPh sb="0" eb="2">
      <t>タテモノ</t>
    </rPh>
    <rPh sb="2" eb="3">
      <t>メイ</t>
    </rPh>
    <rPh sb="3" eb="4">
      <t>トウ</t>
    </rPh>
    <phoneticPr fontId="3"/>
  </si>
  <si>
    <t>ｻｲｺｳｻｲﾀﾞｲ2ﾏﾝｼｮﾝ</t>
    <phoneticPr fontId="3"/>
  </si>
  <si>
    <t>4-121</t>
    <phoneticPr fontId="3"/>
  </si>
  <si>
    <t>住所Ⅲ(漢字)</t>
    <rPh sb="0" eb="2">
      <t>ジュウショ</t>
    </rPh>
    <rPh sb="4" eb="6">
      <t>カンジ</t>
    </rPh>
    <phoneticPr fontId="3"/>
  </si>
  <si>
    <t>最高裁第２マンション</t>
    <rPh sb="0" eb="3">
      <t>サイコウサイ</t>
    </rPh>
    <rPh sb="3" eb="4">
      <t>ダイ</t>
    </rPh>
    <phoneticPr fontId="3"/>
  </si>
  <si>
    <t>４－１２１</t>
    <phoneticPr fontId="3"/>
  </si>
  <si>
    <t>地区名（町名）</t>
    <rPh sb="0" eb="2">
      <t>チク</t>
    </rPh>
    <rPh sb="2" eb="3">
      <t>メイ</t>
    </rPh>
    <rPh sb="4" eb="6">
      <t>チョウメイ</t>
    </rPh>
    <phoneticPr fontId="3"/>
  </si>
  <si>
    <t>※被扶養配偶者（20歳～60歳）がいる場合は以下も入力する</t>
    <rPh sb="1" eb="4">
      <t>ヒフヨウ</t>
    </rPh>
    <rPh sb="4" eb="7">
      <t>ハイグウシャ</t>
    </rPh>
    <rPh sb="10" eb="11">
      <t>サイ</t>
    </rPh>
    <rPh sb="14" eb="15">
      <t>サイ</t>
    </rPh>
    <rPh sb="19" eb="21">
      <t>バアイ</t>
    </rPh>
    <rPh sb="22" eb="24">
      <t>イカ</t>
    </rPh>
    <rPh sb="25" eb="27">
      <t>ニュウリョク</t>
    </rPh>
    <phoneticPr fontId="3"/>
  </si>
  <si>
    <t>支部コード</t>
    <rPh sb="0" eb="2">
      <t>シブ</t>
    </rPh>
    <phoneticPr fontId="3"/>
  </si>
  <si>
    <t>支部名</t>
    <rPh sb="0" eb="2">
      <t>シブ</t>
    </rPh>
    <rPh sb="2" eb="3">
      <t>メイ</t>
    </rPh>
    <phoneticPr fontId="3"/>
  </si>
  <si>
    <t>整理番号又は長番</t>
    <rPh sb="0" eb="2">
      <t>セイリ</t>
    </rPh>
    <rPh sb="2" eb="4">
      <t>バンゴウ</t>
    </rPh>
    <rPh sb="4" eb="5">
      <t>マタ</t>
    </rPh>
    <rPh sb="6" eb="8">
      <t>チョウバン</t>
    </rPh>
    <phoneticPr fontId="3"/>
  </si>
  <si>
    <t>連合会提出年月日</t>
    <rPh sb="0" eb="2">
      <t>レンゴウ</t>
    </rPh>
    <rPh sb="2" eb="3">
      <t>カイ</t>
    </rPh>
    <rPh sb="3" eb="5">
      <t>テイシュツ</t>
    </rPh>
    <rPh sb="5" eb="8">
      <t>ネンガッピ</t>
    </rPh>
    <phoneticPr fontId="3"/>
  </si>
  <si>
    <t>※共済担当者使用欄のため入力不要</t>
    <rPh sb="1" eb="3">
      <t>キョウサイ</t>
    </rPh>
    <rPh sb="3" eb="6">
      <t>タントウシャ</t>
    </rPh>
    <rPh sb="6" eb="8">
      <t>シヨウ</t>
    </rPh>
    <rPh sb="8" eb="9">
      <t>ラン</t>
    </rPh>
    <rPh sb="12" eb="14">
      <t>ニュウリョク</t>
    </rPh>
    <rPh sb="14" eb="16">
      <t>フヨウ</t>
    </rPh>
    <phoneticPr fontId="3"/>
  </si>
  <si>
    <t>AA3000200011</t>
    <phoneticPr fontId="3"/>
  </si>
  <si>
    <t>共済組合へ提出するのは「入力フォーム」ではありません。</t>
    <rPh sb="0" eb="2">
      <t>キョウサイ</t>
    </rPh>
    <rPh sb="2" eb="4">
      <t>クミアイ</t>
    </rPh>
    <rPh sb="5" eb="7">
      <t>テイシュツ</t>
    </rPh>
    <rPh sb="12" eb="14">
      <t>ニュウリョク</t>
    </rPh>
    <phoneticPr fontId="3"/>
  </si>
  <si>
    <t>「Ｘ票」シートの「長期組合員資格取得届」を提出してください。</t>
    <rPh sb="2" eb="3">
      <t>ヒョウ</t>
    </rPh>
    <rPh sb="9" eb="11">
      <t>チョウキ</t>
    </rPh>
    <rPh sb="11" eb="14">
      <t>クミアイイン</t>
    </rPh>
    <rPh sb="14" eb="16">
      <t>シカク</t>
    </rPh>
    <rPh sb="16" eb="18">
      <t>シュトク</t>
    </rPh>
    <rPh sb="18" eb="19">
      <t>トドケ</t>
    </rPh>
    <rPh sb="21" eb="2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</si>
</sst>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
    <numFmt numFmtId="178" formatCode="0_);[Red]\(0\)"/>
    <numFmt numFmtId="179" formatCode="[$-411]ge\.m\.d;@"/>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0"/>
      <color indexed="61"/>
      <name val="ＭＳ 明朝"/>
      <family val="1"/>
      <charset val="128"/>
    </font>
    <font>
      <sz val="6"/>
      <color indexed="17"/>
      <name val="ＭＳ 明朝"/>
      <family val="1"/>
      <charset val="128"/>
    </font>
    <font>
      <sz val="12"/>
      <color indexed="17"/>
      <name val="ＭＳ 明朝"/>
      <family val="1"/>
      <charset val="128"/>
    </font>
    <font>
      <sz val="10"/>
      <name val="ＭＳ Ｐゴシック"/>
      <family val="3"/>
      <charset val="128"/>
    </font>
    <font>
      <sz val="6"/>
      <name val="ＭＳ 明朝"/>
      <family val="1"/>
      <charset val="128"/>
    </font>
    <font>
      <b/>
      <sz val="10"/>
      <color theme="0"/>
      <name val="ＭＳ Ｐゴシック"/>
      <family val="3"/>
      <charset val="128"/>
    </font>
    <font>
      <sz val="12"/>
      <name val="ＭＳ Ｐゴシック"/>
      <family val="3"/>
      <charset val="128"/>
    </font>
    <font>
      <b/>
      <sz val="10"/>
      <color rgb="FFFF0000"/>
      <name val="ＭＳ Ｐゴシック"/>
      <family val="3"/>
      <charset val="128"/>
    </font>
    <font>
      <b/>
      <sz val="6"/>
      <color rgb="FFFF0000"/>
      <name val="ＭＳ 明朝"/>
      <family val="1"/>
      <charset val="128"/>
    </font>
    <font>
      <sz val="10"/>
      <color rgb="FF008000"/>
      <name val="ＭＳ 明朝"/>
      <family val="1"/>
      <charset val="128"/>
    </font>
    <font>
      <sz val="6"/>
      <color rgb="FF008000"/>
      <name val="ＭＳ 明朝"/>
      <family val="1"/>
      <charset val="128"/>
    </font>
    <font>
      <sz val="18"/>
      <color rgb="FF008000"/>
      <name val="ＭＳ 明朝"/>
      <family val="1"/>
      <charset val="128"/>
    </font>
    <font>
      <sz val="8"/>
      <color rgb="FF008000"/>
      <name val="ＭＳ 明朝"/>
      <family val="1"/>
      <charset val="128"/>
    </font>
    <font>
      <sz val="12"/>
      <color rgb="FF008000"/>
      <name val="ＭＳ 明朝"/>
      <family val="1"/>
      <charset val="128"/>
    </font>
    <font>
      <sz val="11"/>
      <color rgb="FF008000"/>
      <name val="ＭＳ 明朝"/>
      <family val="1"/>
      <charset val="128"/>
    </font>
    <font>
      <sz val="9"/>
      <color rgb="FF008000"/>
      <name val="ＭＳ 明朝"/>
      <family val="1"/>
      <charset val="128"/>
    </font>
    <font>
      <sz val="14"/>
      <color rgb="FF008000"/>
      <name val="ＭＳ 明朝"/>
      <family val="1"/>
      <charset val="128"/>
    </font>
    <font>
      <b/>
      <sz val="14"/>
      <color rgb="FF008000"/>
      <name val="ＭＳ 明朝"/>
      <family val="1"/>
      <charset val="128"/>
    </font>
    <font>
      <b/>
      <sz val="10"/>
      <color rgb="FF008000"/>
      <name val="ＭＳ 明朝"/>
      <family val="1"/>
      <charset val="128"/>
    </font>
    <font>
      <sz val="9"/>
      <color rgb="FF008000"/>
      <name val="ＭＳ Ｐゴシック"/>
      <family val="3"/>
      <charset val="128"/>
    </font>
    <font>
      <sz val="8.5"/>
      <color rgb="FF008000"/>
      <name val="ＭＳ 明朝"/>
      <family val="1"/>
      <charset val="128"/>
    </font>
    <font>
      <sz val="10"/>
      <name val="ＭＳ 明朝"/>
      <family val="1"/>
      <charset val="128"/>
    </font>
    <font>
      <b/>
      <sz val="10"/>
      <color theme="0"/>
      <name val="ＭＳ 明朝"/>
      <family val="1"/>
      <charset val="128"/>
    </font>
    <font>
      <sz val="16"/>
      <color rgb="FF008000"/>
      <name val="BIZ UDP明朝 Medium"/>
      <family val="1"/>
      <charset val="128"/>
    </font>
    <font>
      <sz val="13"/>
      <color rgb="FF008000"/>
      <name val="BIZ UDPゴシック"/>
      <family val="3"/>
      <charset val="128"/>
    </font>
    <font>
      <sz val="14"/>
      <color rgb="FF008000"/>
      <name val="BIZ UDPゴシック"/>
      <family val="3"/>
      <charset val="128"/>
    </font>
    <font>
      <sz val="10"/>
      <name val="HGSｺﾞｼｯｸM"/>
      <family val="3"/>
      <charset val="128"/>
    </font>
    <font>
      <b/>
      <sz val="11"/>
      <color theme="0"/>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11"/>
      <color theme="1"/>
      <name val="ＭＳ Ｐゴシック"/>
      <family val="3"/>
      <charset val="128"/>
      <scheme val="minor"/>
    </font>
    <font>
      <sz val="11"/>
      <name val="ＭＳ 明朝"/>
      <family val="1"/>
      <charset val="128"/>
    </font>
    <font>
      <b/>
      <sz val="11"/>
      <name val="ＭＳ Ｐゴシック"/>
      <family val="3"/>
      <charset val="128"/>
    </font>
    <font>
      <b/>
      <sz val="10"/>
      <color theme="1"/>
      <name val="ＭＳ Ｐゴシック"/>
      <family val="3"/>
      <charset val="128"/>
    </font>
    <font>
      <sz val="10"/>
      <color theme="1"/>
      <name val="HGSｺﾞｼｯｸM"/>
      <family val="3"/>
      <charset val="128"/>
    </font>
    <font>
      <b/>
      <sz val="11"/>
      <color rgb="FF0070C0"/>
      <name val="BIZ UDゴシック"/>
      <family val="3"/>
      <charset val="128"/>
    </font>
    <font>
      <b/>
      <sz val="11"/>
      <color rgb="FF0070C0"/>
      <name val="BIZ UDPゴシック"/>
      <family val="3"/>
      <charset val="128"/>
    </font>
    <font>
      <b/>
      <sz val="11"/>
      <color rgb="FFC00000"/>
      <name val="BIZ UDPゴシック"/>
      <family val="3"/>
      <charset val="128"/>
    </font>
    <font>
      <sz val="10"/>
      <name val="BIZ UDPゴシック"/>
      <family val="3"/>
      <charset val="128"/>
    </font>
    <font>
      <sz val="13"/>
      <color theme="0"/>
      <name val="BIZ UDPゴシック"/>
      <family val="3"/>
      <charset val="128"/>
    </font>
  </fonts>
  <fills count="11">
    <fill>
      <patternFill patternType="none"/>
    </fill>
    <fill>
      <patternFill patternType="gray125"/>
    </fill>
    <fill>
      <patternFill patternType="solid">
        <fgColor rgb="FF0070C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CFF66"/>
        <bgColor indexed="64"/>
      </patternFill>
    </fill>
    <fill>
      <patternFill patternType="solid">
        <fgColor theme="5"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rgb="FF00B0F0"/>
      </left>
      <right style="thin">
        <color rgb="FF00B0F0"/>
      </right>
      <top style="thin">
        <color rgb="FF00B0F0"/>
      </top>
      <bottom style="thin">
        <color rgb="FF00B0F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DashDot">
        <color theme="0"/>
      </left>
      <right/>
      <top style="mediumDashDot">
        <color theme="0"/>
      </top>
      <bottom/>
      <diagonal/>
    </border>
    <border>
      <left/>
      <right/>
      <top style="mediumDashDot">
        <color theme="0"/>
      </top>
      <bottom/>
      <diagonal/>
    </border>
    <border>
      <left/>
      <right style="mediumDashDot">
        <color theme="0"/>
      </right>
      <top style="mediumDashDot">
        <color theme="0"/>
      </top>
      <bottom/>
      <diagonal/>
    </border>
    <border>
      <left style="mediumDashDot">
        <color theme="0"/>
      </left>
      <right/>
      <top/>
      <bottom/>
      <diagonal/>
    </border>
    <border>
      <left/>
      <right style="mediumDashDot">
        <color theme="0"/>
      </right>
      <top/>
      <bottom/>
      <diagonal/>
    </border>
    <border>
      <left style="mediumDashDot">
        <color theme="0"/>
      </left>
      <right/>
      <top/>
      <bottom style="mediumDashDot">
        <color theme="0"/>
      </bottom>
      <diagonal/>
    </border>
    <border>
      <left/>
      <right/>
      <top/>
      <bottom style="mediumDashDot">
        <color theme="0"/>
      </bottom>
      <diagonal/>
    </border>
    <border>
      <left/>
      <right style="mediumDashDot">
        <color theme="0"/>
      </right>
      <top/>
      <bottom style="mediumDashDot">
        <color theme="0"/>
      </bottom>
      <diagonal/>
    </border>
  </borders>
  <cellStyleXfs count="2">
    <xf numFmtId="0" fontId="0" fillId="0" borderId="0"/>
    <xf numFmtId="0" fontId="2" fillId="0" borderId="0">
      <alignment vertical="center"/>
    </xf>
  </cellStyleXfs>
  <cellXfs count="247">
    <xf numFmtId="0" fontId="0" fillId="0" borderId="0" xfId="0"/>
    <xf numFmtId="0" fontId="5" fillId="0" borderId="0" xfId="0" applyFont="1" applyAlignment="1">
      <alignment horizontal="center" vertical="center" wrapText="1"/>
    </xf>
    <xf numFmtId="0" fontId="7" fillId="0" borderId="0" xfId="0" applyFont="1"/>
    <xf numFmtId="0" fontId="8" fillId="0" borderId="0" xfId="0" applyFont="1" applyAlignment="1">
      <alignment vertical="center"/>
    </xf>
    <xf numFmtId="0" fontId="7" fillId="0" borderId="0" xfId="0" applyFont="1" applyAlignment="1">
      <alignment vertical="center"/>
    </xf>
    <xf numFmtId="0" fontId="11" fillId="0" borderId="0" xfId="0" applyFont="1"/>
    <xf numFmtId="0" fontId="12" fillId="0" borderId="0" xfId="0" applyFont="1" applyAlignment="1">
      <alignment vertical="center"/>
    </xf>
    <xf numFmtId="0" fontId="9" fillId="0" borderId="0" xfId="0" applyFont="1" applyAlignment="1">
      <alignment vertical="center"/>
    </xf>
    <xf numFmtId="0" fontId="14"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left" vertical="center" wrapText="1"/>
    </xf>
    <xf numFmtId="0" fontId="19" fillId="0" borderId="0" xfId="0" applyFont="1" applyAlignment="1">
      <alignment horizontal="left" vertical="top"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xf>
    <xf numFmtId="0" fontId="19" fillId="0" borderId="10" xfId="0" applyFont="1" applyBorder="1"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9" fillId="0" borderId="12" xfId="0" applyFont="1" applyBorder="1" applyAlignment="1">
      <alignment vertical="center" wrapText="1"/>
    </xf>
    <xf numFmtId="0" fontId="19" fillId="0" borderId="6" xfId="0" applyFont="1" applyBorder="1" applyAlignment="1">
      <alignment horizontal="center" vertical="center" wrapText="1"/>
    </xf>
    <xf numFmtId="0" fontId="13" fillId="0" borderId="0" xfId="0" applyFont="1" applyAlignment="1">
      <alignment horizontal="left" vertical="center" wrapText="1"/>
    </xf>
    <xf numFmtId="49" fontId="20" fillId="0" borderId="9" xfId="0" applyNumberFormat="1" applyFont="1" applyBorder="1" applyAlignment="1">
      <alignment horizontal="center" vertical="center" wrapText="1"/>
    </xf>
    <xf numFmtId="0" fontId="25" fillId="0" borderId="0" xfId="0" applyFont="1" applyAlignment="1">
      <alignmen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9" fillId="2" borderId="0" xfId="0" applyFont="1" applyFill="1" applyAlignment="1">
      <alignment vertical="center"/>
    </xf>
    <xf numFmtId="0" fontId="26" fillId="2" borderId="0" xfId="0" applyFont="1" applyFill="1" applyAlignment="1">
      <alignment horizontal="center" vertical="center" wrapText="1"/>
    </xf>
    <xf numFmtId="49" fontId="9" fillId="2" borderId="0" xfId="0" applyNumberFormat="1" applyFont="1" applyFill="1" applyAlignment="1">
      <alignmen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8" fillId="0" borderId="2"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8" fillId="0" borderId="6" xfId="0" applyFont="1" applyBorder="1" applyAlignment="1">
      <alignment horizontal="center" vertical="center"/>
    </xf>
    <xf numFmtId="0" fontId="31" fillId="3" borderId="0" xfId="1" applyFont="1" applyFill="1">
      <alignment vertical="center"/>
    </xf>
    <xf numFmtId="0" fontId="2" fillId="0" borderId="0" xfId="1">
      <alignment vertical="center"/>
    </xf>
    <xf numFmtId="0" fontId="31" fillId="3" borderId="24" xfId="1" applyFont="1" applyFill="1" applyBorder="1">
      <alignment vertical="center"/>
    </xf>
    <xf numFmtId="0" fontId="33" fillId="3" borderId="24" xfId="1" applyFont="1" applyFill="1" applyBorder="1">
      <alignment vertical="center"/>
    </xf>
    <xf numFmtId="0" fontId="33" fillId="3" borderId="27" xfId="1" applyFont="1" applyFill="1" applyBorder="1">
      <alignment vertical="center"/>
    </xf>
    <xf numFmtId="177" fontId="2" fillId="4" borderId="25" xfId="1" applyNumberFormat="1" applyFill="1" applyBorder="1">
      <alignment vertical="center"/>
    </xf>
    <xf numFmtId="178" fontId="2" fillId="4" borderId="25" xfId="1" applyNumberFormat="1" applyFill="1" applyBorder="1">
      <alignment vertical="center"/>
    </xf>
    <xf numFmtId="177" fontId="34" fillId="4" borderId="25" xfId="1" applyNumberFormat="1" applyFont="1" applyFill="1" applyBorder="1">
      <alignment vertical="center"/>
    </xf>
    <xf numFmtId="177" fontId="34" fillId="4" borderId="26" xfId="1" applyNumberFormat="1" applyFont="1" applyFill="1" applyBorder="1">
      <alignment vertical="center"/>
    </xf>
    <xf numFmtId="177" fontId="2" fillId="4" borderId="0" xfId="1" applyNumberFormat="1" applyFill="1">
      <alignment vertical="center"/>
    </xf>
    <xf numFmtId="0" fontId="10" fillId="0" borderId="0" xfId="0" applyFont="1" applyAlignment="1">
      <alignment vertical="center" shrinkToFit="1"/>
    </xf>
    <xf numFmtId="0" fontId="1" fillId="0" borderId="0" xfId="1" applyFont="1">
      <alignment vertical="center"/>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9" fillId="0" borderId="2" xfId="0" applyFont="1" applyBorder="1" applyAlignment="1">
      <alignment horizontal="center" vertical="center"/>
    </xf>
    <xf numFmtId="0" fontId="6" fillId="0" borderId="0" xfId="0" applyFont="1" applyAlignment="1">
      <alignment horizontal="center" vertical="center" shrinkToFit="1"/>
    </xf>
    <xf numFmtId="0" fontId="0" fillId="0" borderId="0" xfId="0" applyFont="1" applyAlignment="1" applyProtection="1">
      <alignment vertical="center"/>
    </xf>
    <xf numFmtId="0" fontId="25" fillId="0" borderId="0" xfId="0" applyFont="1" applyAlignment="1">
      <alignment horizontal="center" vertical="center"/>
    </xf>
    <xf numFmtId="0" fontId="10" fillId="0" borderId="0" xfId="0" applyFont="1" applyBorder="1" applyAlignment="1" applyProtection="1">
      <alignment horizontal="left" vertical="center"/>
      <protection locked="0"/>
    </xf>
    <xf numFmtId="0" fontId="13" fillId="0" borderId="28" xfId="0" applyFont="1" applyBorder="1" applyAlignment="1">
      <alignment horizontal="center" vertical="center" shrinkToFit="1"/>
    </xf>
    <xf numFmtId="0" fontId="30" fillId="6" borderId="20" xfId="0" applyFont="1" applyFill="1" applyBorder="1" applyAlignment="1" applyProtection="1">
      <alignment horizontal="center" vertical="center"/>
    </xf>
    <xf numFmtId="0" fontId="10" fillId="0" borderId="0" xfId="0" applyFont="1" applyBorder="1" applyAlignment="1" applyProtection="1">
      <alignment vertical="center"/>
      <protection locked="0"/>
    </xf>
    <xf numFmtId="0" fontId="0" fillId="0" borderId="0" xfId="0" applyAlignment="1" applyProtection="1">
      <alignment vertical="center"/>
    </xf>
    <xf numFmtId="0" fontId="13" fillId="0" borderId="28" xfId="0" applyFont="1" applyBorder="1" applyAlignment="1">
      <alignment vertical="center"/>
    </xf>
    <xf numFmtId="0" fontId="25" fillId="0" borderId="0" xfId="0" applyFont="1" applyAlignment="1">
      <alignment vertical="center" wrapText="1"/>
    </xf>
    <xf numFmtId="0" fontId="0" fillId="5" borderId="0" xfId="0" applyFont="1" applyFill="1" applyAlignment="1" applyProtection="1">
      <alignment vertical="center"/>
    </xf>
    <xf numFmtId="0" fontId="35" fillId="5" borderId="0" xfId="0" applyFont="1" applyFill="1" applyAlignment="1" applyProtection="1">
      <alignment vertical="center"/>
    </xf>
    <xf numFmtId="0" fontId="36" fillId="5" borderId="0" xfId="0" applyFont="1" applyFill="1" applyAlignment="1" applyProtection="1">
      <alignment vertical="center"/>
    </xf>
    <xf numFmtId="0" fontId="37" fillId="5" borderId="0" xfId="0" applyFont="1" applyFill="1" applyAlignment="1" applyProtection="1">
      <alignment vertical="center"/>
    </xf>
    <xf numFmtId="0" fontId="0" fillId="5" borderId="0" xfId="0" applyNumberFormat="1" applyFont="1" applyFill="1" applyAlignment="1" applyProtection="1">
      <alignment vertical="center"/>
    </xf>
    <xf numFmtId="0" fontId="0" fillId="5" borderId="0" xfId="0" applyFill="1" applyAlignment="1" applyProtection="1">
      <alignment vertical="center"/>
    </xf>
    <xf numFmtId="0" fontId="30" fillId="0" borderId="20" xfId="0" applyFont="1" applyFill="1" applyBorder="1" applyAlignment="1" applyProtection="1">
      <alignment horizontal="center" vertical="center"/>
    </xf>
    <xf numFmtId="0" fontId="40" fillId="5" borderId="0" xfId="0" applyFont="1" applyFill="1" applyAlignment="1" applyProtection="1">
      <alignment vertical="center"/>
    </xf>
    <xf numFmtId="0" fontId="0" fillId="8" borderId="0" xfId="0" applyFont="1" applyFill="1" applyAlignment="1" applyProtection="1">
      <alignment vertical="center"/>
    </xf>
    <xf numFmtId="0" fontId="41" fillId="8" borderId="0" xfId="0" applyFont="1" applyFill="1" applyAlignment="1" applyProtection="1">
      <alignment vertical="center"/>
    </xf>
    <xf numFmtId="0" fontId="0" fillId="10" borderId="0" xfId="0" applyFont="1" applyFill="1" applyAlignment="1" applyProtection="1">
      <alignment vertical="center"/>
    </xf>
    <xf numFmtId="0" fontId="42" fillId="10" borderId="0" xfId="0" applyFont="1" applyFill="1" applyAlignment="1" applyProtection="1">
      <alignment vertical="center"/>
    </xf>
    <xf numFmtId="0" fontId="9" fillId="0" borderId="0" xfId="0" applyFont="1" applyFill="1" applyAlignment="1">
      <alignment vertical="center"/>
    </xf>
    <xf numFmtId="0" fontId="13" fillId="0" borderId="0" xfId="0" applyFont="1" applyAlignment="1">
      <alignment vertical="center"/>
    </xf>
    <xf numFmtId="0" fontId="19" fillId="0" borderId="0" xfId="0" applyFont="1" applyAlignment="1">
      <alignment vertical="center"/>
    </xf>
    <xf numFmtId="0" fontId="0" fillId="0" borderId="0" xfId="0" applyFont="1" applyBorder="1" applyAlignment="1" applyProtection="1">
      <alignment vertical="center"/>
    </xf>
    <xf numFmtId="0" fontId="43" fillId="0" borderId="0"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0"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0" fillId="0" borderId="39" xfId="0" applyFont="1" applyBorder="1" applyAlignment="1" applyProtection="1">
      <alignment vertical="center"/>
    </xf>
    <xf numFmtId="0" fontId="0" fillId="0" borderId="40" xfId="0" applyFont="1" applyBorder="1" applyAlignment="1" applyProtection="1">
      <alignment vertical="center"/>
    </xf>
    <xf numFmtId="0" fontId="0" fillId="0" borderId="41" xfId="0" applyFont="1" applyBorder="1" applyAlignment="1" applyProtection="1">
      <alignment vertical="center"/>
    </xf>
    <xf numFmtId="0" fontId="38" fillId="0" borderId="21"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32"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41" fillId="5" borderId="19" xfId="0" applyFont="1" applyFill="1" applyBorder="1" applyAlignment="1" applyProtection="1">
      <alignment horizontal="center" vertical="center"/>
    </xf>
    <xf numFmtId="0" fontId="39" fillId="6" borderId="16" xfId="0" applyFont="1" applyFill="1" applyBorder="1" applyAlignment="1" applyProtection="1">
      <alignment horizontal="center" vertical="center"/>
    </xf>
    <xf numFmtId="0" fontId="39" fillId="6" borderId="17" xfId="0" applyFont="1" applyFill="1" applyBorder="1" applyAlignment="1" applyProtection="1">
      <alignment horizontal="center" vertical="center"/>
    </xf>
    <xf numFmtId="0" fontId="0" fillId="8" borderId="16"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protection locked="0"/>
    </xf>
    <xf numFmtId="0" fontId="0" fillId="7" borderId="17" xfId="0" applyFont="1" applyFill="1" applyBorder="1" applyAlignment="1" applyProtection="1">
      <alignment horizontal="center" vertical="center"/>
      <protection locked="0"/>
    </xf>
    <xf numFmtId="0" fontId="0" fillId="7" borderId="15" xfId="0"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0" fillId="8" borderId="17" xfId="0" applyFont="1" applyFill="1" applyBorder="1" applyAlignment="1" applyProtection="1">
      <alignment horizontal="center" vertical="center"/>
      <protection locked="0"/>
    </xf>
    <xf numFmtId="49" fontId="0" fillId="8" borderId="15" xfId="0" applyNumberFormat="1" applyFont="1" applyFill="1" applyBorder="1" applyAlignment="1" applyProtection="1">
      <alignment horizontal="center" vertical="center"/>
      <protection locked="0"/>
    </xf>
    <xf numFmtId="49" fontId="0" fillId="8" borderId="16" xfId="0" applyNumberFormat="1" applyFont="1" applyFill="1" applyBorder="1" applyAlignment="1" applyProtection="1">
      <alignment horizontal="center" vertical="center"/>
      <protection locked="0"/>
    </xf>
    <xf numFmtId="49" fontId="0" fillId="8" borderId="17" xfId="0" applyNumberFormat="1" applyFont="1" applyFill="1" applyBorder="1" applyAlignment="1" applyProtection="1">
      <alignment horizontal="center" vertical="center"/>
      <protection locked="0"/>
    </xf>
    <xf numFmtId="49" fontId="0" fillId="9" borderId="15" xfId="0" applyNumberFormat="1" applyFont="1" applyFill="1" applyBorder="1" applyAlignment="1" applyProtection="1">
      <alignment horizontal="center" vertical="center"/>
      <protection locked="0"/>
    </xf>
    <xf numFmtId="49" fontId="0" fillId="9" borderId="16" xfId="0" applyNumberFormat="1" applyFont="1" applyFill="1" applyBorder="1" applyAlignment="1" applyProtection="1">
      <alignment horizontal="center" vertical="center"/>
      <protection locked="0"/>
    </xf>
    <xf numFmtId="49" fontId="0" fillId="9" borderId="17" xfId="0" applyNumberFormat="1" applyFont="1" applyFill="1" applyBorder="1" applyAlignment="1" applyProtection="1">
      <alignment horizontal="center" vertical="center"/>
      <protection locked="0"/>
    </xf>
    <xf numFmtId="57" fontId="39" fillId="6" borderId="15" xfId="0" applyNumberFormat="1" applyFont="1" applyFill="1" applyBorder="1" applyAlignment="1" applyProtection="1">
      <alignment horizontal="center" vertical="center"/>
    </xf>
    <xf numFmtId="57" fontId="39" fillId="6" borderId="16" xfId="0" applyNumberFormat="1" applyFont="1" applyFill="1" applyBorder="1" applyAlignment="1" applyProtection="1">
      <alignment horizontal="center" vertical="center"/>
    </xf>
    <xf numFmtId="57" fontId="39" fillId="6" borderId="17" xfId="0" applyNumberFormat="1" applyFont="1" applyFill="1" applyBorder="1" applyAlignment="1" applyProtection="1">
      <alignment horizontal="center" vertical="center"/>
    </xf>
    <xf numFmtId="49" fontId="39" fillId="6" borderId="15" xfId="0" applyNumberFormat="1" applyFont="1" applyFill="1" applyBorder="1" applyAlignment="1" applyProtection="1">
      <alignment horizontal="center" vertical="center"/>
    </xf>
    <xf numFmtId="0" fontId="30" fillId="6" borderId="29" xfId="0" applyFont="1" applyFill="1" applyBorder="1" applyAlignment="1" applyProtection="1">
      <alignment horizontal="center" vertical="center"/>
    </xf>
    <xf numFmtId="0" fontId="30" fillId="6" borderId="30" xfId="0" applyFont="1" applyFill="1" applyBorder="1" applyAlignment="1" applyProtection="1">
      <alignment horizontal="center" vertical="center"/>
    </xf>
    <xf numFmtId="0" fontId="30" fillId="6" borderId="15" xfId="0" applyFont="1" applyFill="1" applyBorder="1" applyAlignment="1" applyProtection="1">
      <alignment horizontal="center" vertical="center" shrinkToFit="1"/>
    </xf>
    <xf numFmtId="0" fontId="30" fillId="6" borderId="16" xfId="0" applyFont="1" applyFill="1" applyBorder="1" applyAlignment="1" applyProtection="1">
      <alignment horizontal="center" vertical="center" shrinkToFit="1"/>
    </xf>
    <xf numFmtId="0" fontId="30" fillId="6" borderId="17" xfId="0" applyFont="1" applyFill="1" applyBorder="1" applyAlignment="1" applyProtection="1">
      <alignment horizontal="center" vertical="center" shrinkToFit="1"/>
    </xf>
    <xf numFmtId="0" fontId="30" fillId="6" borderId="15" xfId="0" applyFont="1" applyFill="1" applyBorder="1" applyAlignment="1" applyProtection="1">
      <alignment horizontal="center" vertical="center"/>
    </xf>
    <xf numFmtId="0" fontId="30" fillId="6" borderId="16" xfId="0" applyFont="1" applyFill="1" applyBorder="1" applyAlignment="1" applyProtection="1">
      <alignment horizontal="center" vertical="center"/>
    </xf>
    <xf numFmtId="0" fontId="30" fillId="6" borderId="17" xfId="0" applyFont="1" applyFill="1" applyBorder="1" applyAlignment="1" applyProtection="1">
      <alignment horizontal="center" vertical="center"/>
    </xf>
    <xf numFmtId="0" fontId="39" fillId="6" borderId="15" xfId="0" applyFont="1" applyFill="1" applyBorder="1" applyAlignment="1" applyProtection="1">
      <alignment horizontal="center" vertical="center"/>
    </xf>
    <xf numFmtId="49" fontId="39" fillId="6" borderId="16" xfId="0" applyNumberFormat="1" applyFont="1" applyFill="1" applyBorder="1" applyAlignment="1" applyProtection="1">
      <alignment horizontal="center" vertical="center"/>
    </xf>
    <xf numFmtId="0" fontId="39" fillId="6" borderId="15" xfId="0" applyNumberFormat="1" applyFont="1" applyFill="1" applyBorder="1" applyAlignment="1" applyProtection="1">
      <alignment horizontal="center" vertical="center"/>
    </xf>
    <xf numFmtId="0" fontId="39" fillId="6" borderId="16" xfId="0" applyNumberFormat="1" applyFont="1" applyFill="1" applyBorder="1" applyAlignment="1" applyProtection="1">
      <alignment horizontal="center" vertical="center"/>
    </xf>
    <xf numFmtId="0" fontId="39" fillId="6" borderId="17" xfId="0" applyNumberFormat="1" applyFont="1" applyFill="1" applyBorder="1" applyAlignment="1" applyProtection="1">
      <alignment horizontal="center" vertical="center"/>
    </xf>
    <xf numFmtId="0" fontId="30" fillId="6" borderId="15" xfId="0" applyFont="1" applyFill="1" applyBorder="1" applyAlignment="1" applyProtection="1">
      <alignment horizontal="center" vertical="center" wrapText="1"/>
    </xf>
    <xf numFmtId="57" fontId="0" fillId="7" borderId="15" xfId="0" applyNumberFormat="1" applyFont="1" applyFill="1" applyBorder="1" applyAlignment="1" applyProtection="1">
      <alignment horizontal="center" vertical="center"/>
      <protection locked="0"/>
    </xf>
    <xf numFmtId="57" fontId="0" fillId="7" borderId="16" xfId="0" applyNumberFormat="1" applyFont="1" applyFill="1" applyBorder="1" applyAlignment="1" applyProtection="1">
      <alignment horizontal="center" vertical="center"/>
      <protection locked="0"/>
    </xf>
    <xf numFmtId="57" fontId="0" fillId="7" borderId="17" xfId="0" applyNumberFormat="1" applyFont="1" applyFill="1" applyBorder="1" applyAlignment="1" applyProtection="1">
      <alignment horizontal="center" vertical="center"/>
      <protection locked="0"/>
    </xf>
    <xf numFmtId="0" fontId="30" fillId="6" borderId="31" xfId="0" applyFont="1" applyFill="1" applyBorder="1" applyAlignment="1" applyProtection="1">
      <alignment horizontal="center" vertical="center"/>
    </xf>
    <xf numFmtId="49" fontId="0" fillId="9" borderId="29" xfId="0" applyNumberFormat="1" applyFont="1" applyFill="1" applyBorder="1" applyAlignment="1" applyProtection="1">
      <alignment horizontal="center" vertical="center" shrinkToFit="1"/>
      <protection locked="0"/>
    </xf>
    <xf numFmtId="49" fontId="0" fillId="9" borderId="30" xfId="0" applyNumberFormat="1" applyFont="1" applyFill="1" applyBorder="1" applyAlignment="1" applyProtection="1">
      <alignment horizontal="center" vertical="center" shrinkToFit="1"/>
      <protection locked="0"/>
    </xf>
    <xf numFmtId="49" fontId="0" fillId="9" borderId="31" xfId="0" applyNumberFormat="1" applyFont="1" applyFill="1" applyBorder="1" applyAlignment="1" applyProtection="1">
      <alignment horizontal="center" vertical="center" shrinkToFit="1"/>
      <protection locked="0"/>
    </xf>
    <xf numFmtId="49" fontId="39" fillId="6" borderId="29" xfId="0" applyNumberFormat="1" applyFont="1" applyFill="1" applyBorder="1" applyAlignment="1" applyProtection="1">
      <alignment horizontal="center" vertical="center" shrinkToFit="1"/>
    </xf>
    <xf numFmtId="49" fontId="39" fillId="6" borderId="30" xfId="0" applyNumberFormat="1" applyFont="1" applyFill="1" applyBorder="1" applyAlignment="1" applyProtection="1">
      <alignment horizontal="center" vertical="center" shrinkToFit="1"/>
    </xf>
    <xf numFmtId="49" fontId="39" fillId="6" borderId="31" xfId="0" applyNumberFormat="1" applyFont="1" applyFill="1" applyBorder="1" applyAlignment="1" applyProtection="1">
      <alignment horizontal="center" vertical="center" shrinkToFit="1"/>
    </xf>
    <xf numFmtId="0" fontId="30" fillId="0" borderId="31" xfId="0" applyFont="1" applyFill="1" applyBorder="1" applyAlignment="1" applyProtection="1">
      <alignment horizontal="center" vertical="center"/>
    </xf>
    <xf numFmtId="0" fontId="38" fillId="6" borderId="21" xfId="0" applyFont="1" applyFill="1" applyBorder="1" applyAlignment="1" applyProtection="1">
      <alignment horizontal="center" vertical="center" wrapText="1"/>
    </xf>
    <xf numFmtId="0" fontId="38" fillId="6" borderId="22" xfId="0" applyFont="1" applyFill="1" applyBorder="1" applyAlignment="1" applyProtection="1">
      <alignment horizontal="center" vertical="center" wrapText="1"/>
    </xf>
    <xf numFmtId="0" fontId="38" fillId="6" borderId="23" xfId="0" applyFont="1" applyFill="1" applyBorder="1" applyAlignment="1" applyProtection="1">
      <alignment horizontal="center" vertical="center" wrapText="1"/>
    </xf>
    <xf numFmtId="0" fontId="38" fillId="6" borderId="18" xfId="0" applyFont="1" applyFill="1" applyBorder="1" applyAlignment="1" applyProtection="1">
      <alignment horizontal="center" vertical="center" wrapText="1"/>
    </xf>
    <xf numFmtId="0" fontId="38" fillId="6" borderId="19" xfId="0" applyFont="1" applyFill="1" applyBorder="1" applyAlignment="1" applyProtection="1">
      <alignment horizontal="center" vertical="center" wrapText="1"/>
    </xf>
    <xf numFmtId="0" fontId="38" fillId="6" borderId="32" xfId="0" applyFont="1" applyFill="1" applyBorder="1" applyAlignment="1" applyProtection="1">
      <alignment horizontal="center" vertical="center" wrapText="1"/>
    </xf>
    <xf numFmtId="49" fontId="0" fillId="7" borderId="29" xfId="0" applyNumberFormat="1" applyFont="1" applyFill="1" applyBorder="1" applyAlignment="1" applyProtection="1">
      <alignment horizontal="center" vertical="center" shrinkToFit="1"/>
      <protection locked="0"/>
    </xf>
    <xf numFmtId="49" fontId="0" fillId="7" borderId="30" xfId="0" applyNumberFormat="1" applyFont="1" applyFill="1" applyBorder="1" applyAlignment="1" applyProtection="1">
      <alignment horizontal="center" vertical="center" shrinkToFit="1"/>
      <protection locked="0"/>
    </xf>
    <xf numFmtId="49" fontId="0" fillId="7" borderId="31" xfId="0" applyNumberFormat="1" applyFont="1" applyFill="1" applyBorder="1" applyAlignment="1" applyProtection="1">
      <alignment horizontal="center" vertical="center" shrinkToFit="1"/>
      <protection locked="0"/>
    </xf>
    <xf numFmtId="0" fontId="30" fillId="10" borderId="33" xfId="0" applyFont="1" applyFill="1" applyBorder="1" applyAlignment="1" applyProtection="1">
      <alignment horizontal="center" vertical="center"/>
    </xf>
    <xf numFmtId="0" fontId="0" fillId="10" borderId="33" xfId="0" applyFont="1" applyFill="1" applyBorder="1" applyAlignment="1" applyProtection="1">
      <alignment horizontal="center" vertical="center"/>
      <protection locked="0"/>
    </xf>
    <xf numFmtId="49" fontId="0" fillId="10" borderId="33" xfId="0" applyNumberFormat="1" applyFont="1" applyFill="1" applyBorder="1" applyAlignment="1" applyProtection="1">
      <alignment horizontal="center" vertical="center"/>
      <protection locked="0"/>
    </xf>
    <xf numFmtId="179" fontId="0" fillId="10" borderId="33" xfId="0" applyNumberFormat="1" applyFont="1" applyFill="1" applyBorder="1" applyAlignment="1" applyProtection="1">
      <alignment horizontal="center" vertical="center"/>
      <protection locked="0"/>
    </xf>
    <xf numFmtId="57" fontId="0" fillId="8" borderId="15" xfId="0" applyNumberFormat="1" applyFont="1" applyFill="1" applyBorder="1" applyAlignment="1" applyProtection="1">
      <alignment horizontal="center" vertical="center"/>
      <protection locked="0"/>
    </xf>
    <xf numFmtId="57" fontId="0" fillId="8" borderId="16" xfId="0" applyNumberFormat="1" applyFont="1" applyFill="1" applyBorder="1" applyAlignment="1" applyProtection="1">
      <alignment horizontal="center" vertical="center"/>
      <protection locked="0"/>
    </xf>
    <xf numFmtId="57" fontId="0" fillId="8" borderId="17" xfId="0" applyNumberFormat="1"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wrapText="1"/>
    </xf>
    <xf numFmtId="49" fontId="0" fillId="0" borderId="15"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49" fontId="0" fillId="7" borderId="15" xfId="0" applyNumberFormat="1" applyFont="1" applyFill="1" applyBorder="1" applyAlignment="1" applyProtection="1">
      <alignment horizontal="center" vertical="center"/>
      <protection locked="0"/>
    </xf>
    <xf numFmtId="49" fontId="0" fillId="7" borderId="16" xfId="0" applyNumberFormat="1" applyFont="1" applyFill="1" applyBorder="1" applyAlignment="1" applyProtection="1">
      <alignment horizontal="center" vertical="center"/>
      <protection locked="0"/>
    </xf>
    <xf numFmtId="49" fontId="0" fillId="7" borderId="17" xfId="0" applyNumberFormat="1" applyFont="1" applyFill="1" applyBorder="1" applyAlignment="1" applyProtection="1">
      <alignment horizontal="center" vertical="center"/>
      <protection locked="0"/>
    </xf>
    <xf numFmtId="0" fontId="10" fillId="0" borderId="20" xfId="0" applyNumberFormat="1" applyFont="1" applyBorder="1" applyAlignment="1" applyProtection="1">
      <alignment vertical="center"/>
      <protection locked="0"/>
    </xf>
    <xf numFmtId="0" fontId="16"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7" fillId="0" borderId="8" xfId="0" applyFont="1" applyBorder="1" applyAlignment="1">
      <alignment horizontal="left" vertical="center" indent="1"/>
    </xf>
    <xf numFmtId="0" fontId="27" fillId="0" borderId="9" xfId="0" applyFont="1" applyBorder="1" applyAlignment="1">
      <alignment horizontal="left" vertical="center" indent="1"/>
    </xf>
    <xf numFmtId="0" fontId="27" fillId="0" borderId="11" xfId="0" applyFont="1" applyBorder="1" applyAlignment="1">
      <alignment horizontal="left" vertical="center" indent="1"/>
    </xf>
    <xf numFmtId="0" fontId="27" fillId="0" borderId="1" xfId="0" applyFont="1" applyBorder="1" applyAlignment="1">
      <alignment horizontal="left" vertical="center" indent="1"/>
    </xf>
    <xf numFmtId="0" fontId="19" fillId="0" borderId="1" xfId="0" applyFont="1" applyBorder="1" applyAlignment="1">
      <alignment horizontal="right" vertical="center" wrapText="1"/>
    </xf>
    <xf numFmtId="0" fontId="19" fillId="0" borderId="12" xfId="0" applyFont="1" applyBorder="1" applyAlignment="1">
      <alignment horizontal="right" vertical="center" wrapText="1"/>
    </xf>
    <xf numFmtId="0" fontId="19" fillId="0" borderId="9" xfId="0" applyFont="1" applyBorder="1" applyAlignment="1">
      <alignment horizontal="right" wrapText="1"/>
    </xf>
    <xf numFmtId="0" fontId="19" fillId="0" borderId="10" xfId="0" applyFont="1" applyBorder="1" applyAlignment="1">
      <alignment horizontal="right" wrapText="1"/>
    </xf>
    <xf numFmtId="0" fontId="27" fillId="0" borderId="1" xfId="0" applyFont="1" applyBorder="1" applyAlignment="1">
      <alignment horizontal="center" vertical="top"/>
    </xf>
    <xf numFmtId="0" fontId="27" fillId="0" borderId="12" xfId="0" applyFont="1" applyBorder="1" applyAlignment="1">
      <alignment horizontal="center" vertical="top"/>
    </xf>
    <xf numFmtId="0" fontId="16"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0" xfId="0" applyFont="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0" xfId="0" applyFont="1" applyAlignment="1">
      <alignment vertical="top" wrapText="1"/>
    </xf>
    <xf numFmtId="0" fontId="15" fillId="0" borderId="0" xfId="0" applyFont="1" applyAlignment="1">
      <alignment horizontal="center" vertical="top" wrapText="1"/>
    </xf>
    <xf numFmtId="176" fontId="17" fillId="0" borderId="0" xfId="0" applyNumberFormat="1" applyFont="1" applyAlignment="1">
      <alignment horizontal="distributed" vertical="center" wrapText="1" justifyLastLine="1"/>
    </xf>
    <xf numFmtId="0" fontId="18"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9" fillId="0" borderId="7" xfId="0" applyFont="1" applyBorder="1" applyAlignment="1">
      <alignment horizontal="center" vertical="center" wrapText="1"/>
    </xf>
    <xf numFmtId="0" fontId="19" fillId="0" borderId="0" xfId="0" applyFont="1" applyAlignment="1">
      <alignment horizontal="left" vertical="center" wrapText="1"/>
    </xf>
    <xf numFmtId="176" fontId="10" fillId="0" borderId="15" xfId="0" applyNumberFormat="1" applyFont="1" applyBorder="1" applyAlignment="1" applyProtection="1">
      <alignment horizontal="left" vertical="center" shrinkToFit="1"/>
      <protection locked="0"/>
    </xf>
    <xf numFmtId="176" fontId="10" fillId="0" borderId="16" xfId="0" applyNumberFormat="1"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0" fillId="0" borderId="15"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49" fontId="10" fillId="0" borderId="15" xfId="0" applyNumberFormat="1" applyFont="1" applyBorder="1" applyAlignment="1" applyProtection="1">
      <alignment vertical="center" shrinkToFit="1"/>
      <protection locked="0"/>
    </xf>
    <xf numFmtId="49" fontId="10" fillId="0" borderId="16" xfId="0" applyNumberFormat="1" applyFont="1" applyBorder="1" applyAlignment="1" applyProtection="1">
      <alignment vertical="center" shrinkToFit="1"/>
      <protection locked="0"/>
    </xf>
    <xf numFmtId="0" fontId="10" fillId="0" borderId="15" xfId="0" applyFont="1" applyBorder="1" applyAlignment="1" applyProtection="1">
      <alignment horizontal="left" vertical="center" shrinkToFit="1"/>
      <protection locked="0"/>
    </xf>
    <xf numFmtId="0" fontId="10" fillId="0" borderId="18" xfId="0" applyFont="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49" fontId="10" fillId="0" borderId="21" xfId="0" applyNumberFormat="1"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0" fontId="10" fillId="0" borderId="23" xfId="0" applyFont="1" applyBorder="1" applyAlignment="1" applyProtection="1">
      <alignment vertical="center" shrinkToFit="1"/>
      <protection locked="0"/>
    </xf>
    <xf numFmtId="0" fontId="10" fillId="0" borderId="0" xfId="0" applyFont="1" applyAlignment="1" applyProtection="1">
      <alignment vertical="center" shrinkToFit="1"/>
      <protection locked="0"/>
    </xf>
  </cellXfs>
  <cellStyles count="2">
    <cellStyle name="標準" xfId="0" builtinId="0"/>
    <cellStyle name="標準 2" xfId="1"/>
  </cellStyles>
  <dxfs count="27">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8" formatCode="0_);[Red]\(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numFmt numFmtId="177" formatCode="#"/>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ＭＳ Ｐゴシック"/>
        <scheme val="minor"/>
      </font>
      <fill>
        <patternFill patternType="solid">
          <fgColor theme="4" tint="0.79998168889431442"/>
          <bgColor theme="4"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ＭＳ Ｐゴシック"/>
        <scheme val="minor"/>
      </font>
      <numFmt numFmtId="0" formatCode="General"/>
      <fill>
        <patternFill patternType="solid">
          <fgColor theme="4"/>
          <bgColor theme="4"/>
        </patternFill>
      </fill>
      <alignment horizontal="general" vertical="center" textRotation="0" wrapText="0" indent="0" justifyLastLine="0" shrinkToFit="0" readingOrder="0"/>
    </dxf>
  </dxfs>
  <tableStyles count="0" defaultTableStyle="TableStyleMedium2" defaultPivotStyle="PivotStyleLight16"/>
  <colors>
    <mruColors>
      <color rgb="FFCCFFFF"/>
      <color rgb="FFCCFF66"/>
      <color rgb="FF008000"/>
      <color rgb="FFFF9933"/>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microsoft.com/office/2017/06/relationships/rdRichValueStructure" Target="richData/rdrichvaluestructure.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X&#31080;!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drawing1.xml><?xml version="1.0" encoding="utf-8"?>
<xdr:wsDr xmlns:xdr="http://schemas.openxmlformats.org/drawingml/2006/spreadsheetDrawing" xmlns:a="http://schemas.openxmlformats.org/drawingml/2006/main">
  <xdr:twoCellAnchor editAs="oneCell">
    <xdr:from>
      <xdr:col>37</xdr:col>
      <xdr:colOff>114300</xdr:colOff>
      <xdr:row>4</xdr:row>
      <xdr:rowOff>114300</xdr:rowOff>
    </xdr:from>
    <xdr:to>
      <xdr:col>49</xdr:col>
      <xdr:colOff>136800</xdr:colOff>
      <xdr:row>8</xdr:row>
      <xdr:rowOff>326550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8924925" y="904875"/>
          <a:ext cx="2880000" cy="1260000"/>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このシートに入力していただくと、</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「Ｘ票」シートに内容が移記されます。</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500" b="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050" b="0" u="sng">
              <a:solidFill>
                <a:sysClr val="windowText" lastClr="000000"/>
              </a:solidFill>
              <a:latin typeface="BIZ UDPゴシック" panose="020B0400000000000000" pitchFamily="50" charset="-128"/>
              <a:ea typeface="BIZ UDPゴシック" panose="020B0400000000000000" pitchFamily="50" charset="-128"/>
            </a:rPr>
            <a:t>共済へ提出するのは「Ｘ票」シートの届です</a:t>
          </a:r>
          <a:r>
            <a:rPr kumimoji="1" lang="ja-JP" altLang="en-US" sz="105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500" b="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400" b="1" u="sng">
              <a:solidFill>
                <a:srgbClr val="C00000"/>
              </a:solidFill>
              <a:latin typeface="BIZ UDPゴシック" panose="020B0400000000000000" pitchFamily="50" charset="-128"/>
              <a:ea typeface="BIZ UDPゴシック" panose="020B0400000000000000" pitchFamily="50" charset="-128"/>
            </a:rPr>
            <a:t>★入力完了したらココをクリック★</a:t>
          </a:r>
          <a:endParaRPr kumimoji="1" lang="en-US" altLang="ja-JP" sz="1400" b="1" u="sng">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32</xdr:col>
      <xdr:colOff>0</xdr:colOff>
      <xdr:row>35</xdr:row>
      <xdr:rowOff>170709</xdr:rowOff>
    </xdr:from>
    <xdr:to>
      <xdr:col>47</xdr:col>
      <xdr:colOff>208125</xdr:colOff>
      <xdr:row>45</xdr:row>
      <xdr:rowOff>92334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505700" y="8219334"/>
          <a:ext cx="3780000" cy="21600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200">
              <a:latin typeface="BIZ UDPゴシック" panose="020B0400000000000000" pitchFamily="50" charset="-128"/>
              <a:ea typeface="BIZ UDPゴシック" panose="020B0400000000000000" pitchFamily="50" charset="-128"/>
            </a:rPr>
            <a:t>被扶養配偶者の住所は</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u="sng">
              <a:solidFill>
                <a:srgbClr val="C00000"/>
              </a:solidFill>
              <a:latin typeface="BIZ UDPゴシック" panose="020B0400000000000000" pitchFamily="50" charset="-128"/>
              <a:ea typeface="BIZ UDPゴシック" panose="020B0400000000000000" pitchFamily="50" charset="-128"/>
            </a:rPr>
            <a:t>組合員本人と住所が異なる場合のみ</a:t>
          </a:r>
          <a:endParaRPr kumimoji="1" lang="en-US" altLang="ja-JP" sz="1200" b="1" u="sng">
            <a:solidFill>
              <a:srgbClr val="C00000"/>
            </a:solidFill>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117226</xdr:colOff>
      <xdr:row>9</xdr:row>
      <xdr:rowOff>193669</xdr:rowOff>
    </xdr:from>
    <xdr:to>
      <xdr:col>27</xdr:col>
      <xdr:colOff>170393</xdr:colOff>
      <xdr:row>11</xdr:row>
      <xdr:rowOff>179169</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a:off x="5956547" y="2917323"/>
          <a:ext cx="757025" cy="529417"/>
        </a:xfrm>
        <a:prstGeom prst="bentConnector3">
          <a:avLst>
            <a:gd name="adj1" fmla="val -1616"/>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96025</xdr:colOff>
      <xdr:row>30</xdr:row>
      <xdr:rowOff>119590</xdr:rowOff>
    </xdr:from>
    <xdr:to>
      <xdr:col>27</xdr:col>
      <xdr:colOff>221192</xdr:colOff>
      <xdr:row>33</xdr:row>
      <xdr:rowOff>5507</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a:off x="6116388" y="9005852"/>
          <a:ext cx="466942" cy="601417"/>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129925</xdr:colOff>
      <xdr:row>10</xdr:row>
      <xdr:rowOff>137500</xdr:rowOff>
    </xdr:from>
    <xdr:to>
      <xdr:col>34</xdr:col>
      <xdr:colOff>183091</xdr:colOff>
      <xdr:row>11</xdr:row>
      <xdr:rowOff>0</xdr:rowOff>
    </xdr:to>
    <xdr:cxnSp macro="">
      <xdr:nvCxnSpPr>
        <xdr:cNvPr id="4" name="AutoShape 3">
          <a:extLst>
            <a:ext uri="{FF2B5EF4-FFF2-40B4-BE49-F238E27FC236}">
              <a16:creationId xmlns:a16="http://schemas.microsoft.com/office/drawing/2014/main" id="{00000000-0008-0000-0100-000004000000}"/>
            </a:ext>
          </a:extLst>
        </xdr:cNvPr>
        <xdr:cNvCxnSpPr>
          <a:cxnSpLocks noChangeShapeType="1"/>
        </xdr:cNvCxnSpPr>
      </xdr:nvCxnSpPr>
      <xdr:spPr bwMode="auto">
        <a:xfrm rot="10800000" flipV="1">
          <a:off x="7749925" y="3204550"/>
          <a:ext cx="529416" cy="176825"/>
        </a:xfrm>
        <a:prstGeom prst="bentConnector3">
          <a:avLst>
            <a:gd name="adj1" fmla="val 10226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editAs="oneCell">
    <xdr:from>
      <xdr:col>45</xdr:col>
      <xdr:colOff>190500</xdr:colOff>
      <xdr:row>1</xdr:row>
      <xdr:rowOff>95251</xdr:rowOff>
    </xdr:from>
    <xdr:to>
      <xdr:col>50</xdr:col>
      <xdr:colOff>530917</xdr:colOff>
      <xdr:row>6</xdr:row>
      <xdr:rowOff>286501</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11144250" y="328084"/>
          <a:ext cx="3780000" cy="162000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lumMod val="50000"/>
                </a:schemeClr>
              </a:solidFill>
              <a:latin typeface="BIZ UDPゴシック" panose="020B0400000000000000" pitchFamily="50" charset="-128"/>
              <a:ea typeface="BIZ UDPゴシック" panose="020B0400000000000000" pitchFamily="50" charset="-128"/>
            </a:rPr>
            <a:t>このシートには入力できません。</a:t>
          </a:r>
        </a:p>
        <a:p>
          <a:pPr algn="l"/>
          <a:r>
            <a:rPr kumimoji="1" lang="ja-JP" altLang="en-US" sz="1400">
              <a:solidFill>
                <a:schemeClr val="accent1">
                  <a:lumMod val="50000"/>
                </a:schemeClr>
              </a:solidFill>
              <a:latin typeface="BIZ UDPゴシック" panose="020B0400000000000000" pitchFamily="50" charset="-128"/>
              <a:ea typeface="BIZ UDPゴシック" panose="020B0400000000000000" pitchFamily="50" charset="-128"/>
            </a:rPr>
            <a:t>「入力フォーム」シートに入力欄があります。</a:t>
          </a:r>
        </a:p>
        <a:p>
          <a:pPr algn="l"/>
          <a:endParaRPr kumimoji="1" lang="ja-JP" altLang="en-US" sz="500">
            <a:solidFill>
              <a:schemeClr val="accent1">
                <a:lumMod val="50000"/>
              </a:schemeClr>
            </a:solidFill>
            <a:latin typeface="BIZ UDPゴシック" panose="020B0400000000000000" pitchFamily="50" charset="-128"/>
            <a:ea typeface="BIZ UDPゴシック" panose="020B0400000000000000" pitchFamily="50" charset="-128"/>
          </a:endParaRPr>
        </a:p>
        <a:p>
          <a:pPr algn="l"/>
          <a:r>
            <a:rPr kumimoji="1" lang="ja-JP" altLang="en-US" sz="1300">
              <a:solidFill>
                <a:schemeClr val="accent1">
                  <a:lumMod val="50000"/>
                </a:schemeClr>
              </a:solidFill>
              <a:latin typeface="BIZ UDPゴシック" panose="020B0400000000000000" pitchFamily="50" charset="-128"/>
              <a:ea typeface="BIZ UDPゴシック" panose="020B0400000000000000" pitchFamily="50" charset="-128"/>
            </a:rPr>
            <a:t>➡ 届の記載を確認したらこのまま上書き保存</a:t>
          </a:r>
        </a:p>
        <a:p>
          <a:pPr algn="l"/>
          <a:endParaRPr kumimoji="1" lang="ja-JP" altLang="en-US" sz="500">
            <a:solidFill>
              <a:schemeClr val="accent1">
                <a:lumMod val="50000"/>
              </a:schemeClr>
            </a:solidFill>
            <a:latin typeface="BIZ UDPゴシック" panose="020B0400000000000000" pitchFamily="50" charset="-128"/>
            <a:ea typeface="BIZ UDPゴシック" panose="020B0400000000000000" pitchFamily="50" charset="-128"/>
          </a:endParaRPr>
        </a:p>
        <a:p>
          <a:pPr algn="l"/>
          <a:r>
            <a:rPr kumimoji="1" lang="ja-JP" altLang="en-US" sz="1300">
              <a:solidFill>
                <a:schemeClr val="accent1">
                  <a:lumMod val="50000"/>
                </a:schemeClr>
              </a:solidFill>
              <a:latin typeface="BIZ UDPゴシック" panose="020B0400000000000000" pitchFamily="50" charset="-128"/>
              <a:ea typeface="BIZ UDPゴシック" panose="020B0400000000000000" pitchFamily="50" charset="-128"/>
            </a:rPr>
            <a:t>➡ </a:t>
          </a:r>
          <a:r>
            <a:rPr kumimoji="1" lang="ja-JP" altLang="en-US" sz="1400" b="1" u="sng">
              <a:solidFill>
                <a:srgbClr val="C00000"/>
              </a:solidFill>
              <a:latin typeface="BIZ UDPゴシック" panose="020B0400000000000000" pitchFamily="50" charset="-128"/>
              <a:ea typeface="BIZ UDPゴシック" panose="020B0400000000000000" pitchFamily="50" charset="-128"/>
            </a:rPr>
            <a:t>入力を修正する場合はココをクリック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25</xdr:col>
      <xdr:colOff>117226</xdr:colOff>
      <xdr:row>9</xdr:row>
      <xdr:rowOff>193669</xdr:rowOff>
    </xdr:from>
    <xdr:to>
      <xdr:col>27</xdr:col>
      <xdr:colOff>170393</xdr:colOff>
      <xdr:row>11</xdr:row>
      <xdr:rowOff>179169</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a:off x="5956547" y="2917323"/>
          <a:ext cx="757025" cy="529417"/>
        </a:xfrm>
        <a:prstGeom prst="bentConnector3">
          <a:avLst>
            <a:gd name="adj1" fmla="val -1616"/>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96025</xdr:colOff>
      <xdr:row>30</xdr:row>
      <xdr:rowOff>119590</xdr:rowOff>
    </xdr:from>
    <xdr:to>
      <xdr:col>27</xdr:col>
      <xdr:colOff>221192</xdr:colOff>
      <xdr:row>33</xdr:row>
      <xdr:rowOff>5507</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a:off x="6116388" y="9005852"/>
          <a:ext cx="466942" cy="601417"/>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129925</xdr:colOff>
      <xdr:row>10</xdr:row>
      <xdr:rowOff>137500</xdr:rowOff>
    </xdr:from>
    <xdr:to>
      <xdr:col>34</xdr:col>
      <xdr:colOff>183091</xdr:colOff>
      <xdr:row>11</xdr:row>
      <xdr:rowOff>0</xdr:rowOff>
    </xdr:to>
    <xdr:cxnSp macro="">
      <xdr:nvCxnSpPr>
        <xdr:cNvPr id="4" name="AutoShape 3">
          <a:extLst>
            <a:ext uri="{FF2B5EF4-FFF2-40B4-BE49-F238E27FC236}">
              <a16:creationId xmlns:a16="http://schemas.microsoft.com/office/drawing/2014/main" id="{00000000-0008-0000-0100-000004000000}"/>
            </a:ext>
          </a:extLst>
        </xdr:cNvPr>
        <xdr:cNvCxnSpPr>
          <a:cxnSpLocks noChangeShapeType="1"/>
        </xdr:cNvCxnSpPr>
      </xdr:nvCxnSpPr>
      <xdr:spPr bwMode="auto">
        <a:xfrm rot="10800000" flipV="1">
          <a:off x="7749925" y="3204550"/>
          <a:ext cx="538941" cy="176825"/>
        </a:xfrm>
        <a:prstGeom prst="bentConnector3">
          <a:avLst>
            <a:gd name="adj1" fmla="val 10226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2076;&#29702;&#23616;\&#21402;&#31649;\&#26412;&#37096;&#26989;&#21209;\&#20816;&#31461;&#25163;&#24403;&#12539;&#23376;&#12393;&#12418;&#25163;&#24403;\H25%20&#20816;&#31461;&#25163;&#24403;&#36890;&#36948;&#25913;&#27491;\&#26087;&#23376;&#12393;&#12418;&#25163;&#24403;(23.10&#26376;&#653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65288;%5eo&#65342;)&#36039;&#26684;&#31649;&#29702;&#35506;&#20491;&#20154;&#12405;&#12361;&#12427;&#12384;\&#20837;&#21147;&#29992;&#32025;\&#9661;&#36039;&#26684;&#21462;&#24471;&#38306;&#36899;&#96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減過程"/>
      <sheetName val="支給対象者リスト"/>
      <sheetName val="子ども額改定通知 （請求あり）"/>
      <sheetName val="（増）子ども手当 (H２３．４月から)"/>
      <sheetName val="(減）子ども手当（4月）"/>
      <sheetName val="子ども認定通知  （新規・出生・受給者変更)"/>
      <sheetName val="子ども職権改定通知"/>
      <sheetName val="3歳未満リスト"/>
      <sheetName val="(減）子ども手当 (１０月から)"/>
      <sheetName val="(減）子ども手当 "/>
      <sheetName val="（増）子ども手当 (１０月から)"/>
      <sheetName val="（増）子ども手当"/>
      <sheetName val="子ども認定通知（経過措置）"/>
      <sheetName val="消滅通知"/>
      <sheetName val="（増）メモ"/>
      <sheetName val="（減）転出"/>
      <sheetName val="（減）メモ"/>
      <sheetName val="現況届"/>
      <sheetName val="職権改定通知"/>
      <sheetName val="認定通知"/>
      <sheetName val="認定通知 (2)"/>
      <sheetName val="増額改定通知"/>
      <sheetName val="減額改定通知"/>
      <sheetName val="増減額改定通知 (2)"/>
      <sheetName val="却下通知"/>
      <sheetName val="児童手当支給明細表"/>
      <sheetName val="局課明細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9</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資格取得テーブル" displayName="資格取得テーブル" ref="B1:Z2" totalsRowShown="0" headerRowDxfId="26" dataDxfId="25" headerRowCellStyle="標準 2" dataCellStyle="標準 2">
  <autoFilter ref="B1:Z2"/>
  <tableColumns count="25">
    <tableColumn id="1" name="就職年月日" dataDxfId="24" dataCellStyle="標準 2">
      <calculatedColumnFormula>X票!N59</calculatedColumnFormula>
    </tableColumn>
    <tableColumn id="2" name="氏名漢字" dataDxfId="23" dataCellStyle="標準 2">
      <calculatedColumnFormula>X票!N61&amp;"　"&amp;X票!T61</calculatedColumnFormula>
    </tableColumn>
    <tableColumn id="3" name="氏名カナ" dataDxfId="22" dataCellStyle="標準 2">
      <calculatedColumnFormula>X票!N60</calculatedColumnFormula>
    </tableColumn>
    <tableColumn id="4" name="生年月日" dataDxfId="21" dataCellStyle="標準 2">
      <calculatedColumnFormula>X票!N62</calculatedColumnFormula>
    </tableColumn>
    <tableColumn id="5" name="性別" dataDxfId="20" dataCellStyle="標準 2">
      <calculatedColumnFormula>X票!N63</calculatedColumnFormula>
    </tableColumn>
    <tableColumn id="6" name="基礎年金番号" dataDxfId="19" dataCellStyle="標準 2">
      <calculatedColumnFormula>X票!N64</calculatedColumnFormula>
    </tableColumn>
    <tableColumn id="7" name="郵便番号" dataDxfId="18" dataCellStyle="標準 2">
      <calculatedColumnFormula>X票!N65</calculatedColumnFormula>
    </tableColumn>
    <tableColumn id="8" name="住所Ⅰ漢字" dataDxfId="17" dataCellStyle="標準 2">
      <calculatedColumnFormula>X票!N67</calculatedColumnFormula>
    </tableColumn>
    <tableColumn id="9" name="住所Ⅱ漢字" dataDxfId="16" dataCellStyle="標準 2">
      <calculatedColumnFormula>X票!N69</calculatedColumnFormula>
    </tableColumn>
    <tableColumn id="10" name="住所Ⅲ漢字" dataDxfId="15" dataCellStyle="標準 2">
      <calculatedColumnFormula>X票!N71</calculatedColumnFormula>
    </tableColumn>
    <tableColumn id="11" name="住所Ⅰカナ" dataDxfId="14" dataCellStyle="標準 2">
      <calculatedColumnFormula>X票!N66</calculatedColumnFormula>
    </tableColumn>
    <tableColumn id="12" name="住所Ⅱカナ" dataDxfId="13" dataCellStyle="標準 2">
      <calculatedColumnFormula>X票!N68</calculatedColumnFormula>
    </tableColumn>
    <tableColumn id="13" name="住所Ⅲカナ" dataDxfId="12" dataCellStyle="標準 2">
      <calculatedColumnFormula>X票!N70</calculatedColumnFormula>
    </tableColumn>
    <tableColumn id="14" name="被扶養配偶者氏名漢字" dataDxfId="11" dataCellStyle="標準 2">
      <calculatedColumnFormula>X票!N74&amp;"　"&amp;X票!T74</calculatedColumnFormula>
    </tableColumn>
    <tableColumn id="15" name="被扶養配偶者氏名（カナ）" dataDxfId="10" dataCellStyle="標準 2">
      <calculatedColumnFormula>X票!N73</calculatedColumnFormula>
    </tableColumn>
    <tableColumn id="16" name="被扶養配偶者生年月日" dataDxfId="9" dataCellStyle="標準 2">
      <calculatedColumnFormula>X票!N75</calculatedColumnFormula>
    </tableColumn>
    <tableColumn id="17" name="被扶養配偶者基礎年金番号" dataDxfId="8" dataCellStyle="標準 2">
      <calculatedColumnFormula>X票!N76</calculatedColumnFormula>
    </tableColumn>
    <tableColumn id="25" name="被扶住所郵便番号" dataDxfId="7" dataCellStyle="標準 2">
      <calculatedColumnFormula>X票!N77</calculatedColumnFormula>
    </tableColumn>
    <tableColumn id="18" name="被扶住所Ⅰ漢字" dataDxfId="6" dataCellStyle="標準 2">
      <calculatedColumnFormula>X票!N79</calculatedColumnFormula>
    </tableColumn>
    <tableColumn id="19" name="被扶住所Ⅱ漢字" dataDxfId="5" dataCellStyle="標準 2">
      <calculatedColumnFormula>X票!N81</calculatedColumnFormula>
    </tableColumn>
    <tableColumn id="20" name="被扶住所Ⅲ漢字" dataDxfId="4" dataCellStyle="標準 2">
      <calculatedColumnFormula>X票!N83</calculatedColumnFormula>
    </tableColumn>
    <tableColumn id="21" name="被扶住所Ⅰカナ" dataDxfId="3" dataCellStyle="標準 2">
      <calculatedColumnFormula>X票!N78</calculatedColumnFormula>
    </tableColumn>
    <tableColumn id="22" name="被扶住所Ⅱカナ" dataDxfId="2" dataCellStyle="標準 2">
      <calculatedColumnFormula>X票!N80</calculatedColumnFormula>
    </tableColumn>
    <tableColumn id="23" name="被扶住所Ⅲカナ" dataDxfId="1" dataCellStyle="標準 2">
      <calculatedColumnFormula>X票!N82</calculatedColumnFormula>
    </tableColumn>
    <tableColumn id="24" name="職員番号" dataDxfId="0" dataCellStyle="標準 2">
      <calculatedColumnFormula>入力フォーム!G8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pageSetUpPr fitToPage="1"/>
  </sheetPr>
  <dimension ref="A1:AX53"/>
  <sheetViews>
    <sheetView showGridLines="0" showRowColHeaders="0" tabSelected="1" zoomScaleNormal="100" workbookViewId="0"/>
  </sheetViews>
  <sheetFormatPr defaultRowHeight="13.5"/>
  <cols>
    <col min="1" max="50" width="3.125" style="55" customWidth="1"/>
    <col min="51" max="16384" width="9" style="55"/>
  </cols>
  <sheetData>
    <row r="1" spans="1:50">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1:50">
      <c r="A2" s="74"/>
      <c r="B2" s="155" t="s">
        <v>181</v>
      </c>
      <c r="C2" s="155"/>
      <c r="D2" s="155"/>
      <c r="E2" s="155" t="s">
        <v>182</v>
      </c>
      <c r="F2" s="155"/>
      <c r="G2" s="155"/>
      <c r="H2" s="155"/>
      <c r="I2" s="155"/>
      <c r="J2" s="155" t="s">
        <v>183</v>
      </c>
      <c r="K2" s="155"/>
      <c r="L2" s="155"/>
      <c r="M2" s="155"/>
      <c r="N2" s="155"/>
      <c r="O2" s="155"/>
      <c r="P2" s="155" t="s">
        <v>184</v>
      </c>
      <c r="Q2" s="155"/>
      <c r="R2" s="155"/>
      <c r="S2" s="155"/>
      <c r="T2" s="155"/>
      <c r="U2" s="155"/>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row>
    <row r="3" spans="1:50" ht="21.95" customHeight="1">
      <c r="A3" s="74"/>
      <c r="B3" s="156"/>
      <c r="C3" s="156"/>
      <c r="D3" s="156"/>
      <c r="E3" s="156"/>
      <c r="F3" s="156"/>
      <c r="G3" s="156"/>
      <c r="H3" s="156"/>
      <c r="I3" s="156"/>
      <c r="J3" s="157"/>
      <c r="K3" s="157"/>
      <c r="L3" s="157"/>
      <c r="M3" s="157"/>
      <c r="N3" s="157"/>
      <c r="O3" s="157"/>
      <c r="P3" s="158"/>
      <c r="Q3" s="158"/>
      <c r="R3" s="158"/>
      <c r="S3" s="158"/>
      <c r="T3" s="158"/>
      <c r="U3" s="158"/>
      <c r="V3" s="74"/>
      <c r="W3" s="75" t="s">
        <v>185</v>
      </c>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row>
    <row r="4" spans="1:50">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row>
    <row r="5" spans="1:50" ht="20.100000000000001" customHeight="1">
      <c r="A5" s="64"/>
      <c r="B5" s="64"/>
      <c r="C5" s="64"/>
      <c r="D5" s="64"/>
      <c r="E5" s="64"/>
      <c r="F5" s="64"/>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4"/>
      <c r="AK5" s="64"/>
      <c r="AL5" s="64"/>
      <c r="AM5" s="64"/>
      <c r="AN5" s="64"/>
      <c r="AO5" s="64"/>
      <c r="AP5" s="64"/>
      <c r="AQ5" s="64"/>
      <c r="AR5" s="64"/>
      <c r="AS5" s="64"/>
      <c r="AT5" s="64"/>
      <c r="AU5" s="64"/>
      <c r="AV5" s="64"/>
      <c r="AW5" s="64"/>
      <c r="AX5" s="64"/>
    </row>
    <row r="6" spans="1:50" ht="20.100000000000001" customHeight="1">
      <c r="A6" s="64"/>
      <c r="B6" s="101" t="s">
        <v>132</v>
      </c>
      <c r="C6" s="101"/>
      <c r="D6" s="101"/>
      <c r="E6" s="101"/>
      <c r="F6" s="101"/>
      <c r="G6" s="101"/>
      <c r="H6" s="101"/>
      <c r="I6" s="101"/>
      <c r="J6" s="101"/>
      <c r="K6" s="101"/>
      <c r="L6" s="101"/>
      <c r="M6" s="65"/>
      <c r="N6" s="65"/>
      <c r="O6" s="65"/>
      <c r="P6" s="65"/>
      <c r="Q6" s="65"/>
      <c r="R6" s="65"/>
      <c r="S6" s="65"/>
      <c r="T6" s="65"/>
      <c r="U6" s="65"/>
      <c r="V6" s="65"/>
      <c r="W6" s="64"/>
      <c r="X6" s="64"/>
      <c r="Y6" s="64"/>
      <c r="Z6" s="64"/>
      <c r="AA6" s="71" t="s">
        <v>131</v>
      </c>
      <c r="AB6" s="65"/>
      <c r="AC6" s="65"/>
      <c r="AD6" s="65"/>
      <c r="AE6" s="65"/>
      <c r="AF6" s="65"/>
      <c r="AG6" s="65"/>
      <c r="AH6" s="65"/>
      <c r="AI6" s="65"/>
      <c r="AJ6" s="65"/>
      <c r="AK6" s="65"/>
      <c r="AL6" s="65"/>
      <c r="AM6" s="65"/>
      <c r="AN6" s="64"/>
      <c r="AO6" s="64"/>
      <c r="AP6" s="64"/>
      <c r="AQ6" s="64"/>
      <c r="AR6" s="64"/>
      <c r="AS6" s="64"/>
      <c r="AT6" s="64"/>
      <c r="AU6" s="64"/>
      <c r="AV6" s="64"/>
      <c r="AW6" s="64"/>
      <c r="AX6" s="64"/>
    </row>
    <row r="7" spans="1:50" ht="21.95" customHeight="1">
      <c r="A7" s="66"/>
      <c r="B7" s="98" t="s">
        <v>0</v>
      </c>
      <c r="C7" s="99"/>
      <c r="D7" s="99"/>
      <c r="E7" s="99"/>
      <c r="F7" s="100"/>
      <c r="G7" s="135"/>
      <c r="H7" s="136"/>
      <c r="I7" s="136"/>
      <c r="J7" s="136"/>
      <c r="K7" s="136"/>
      <c r="L7" s="137"/>
      <c r="M7" s="65"/>
      <c r="N7" s="65"/>
      <c r="O7" s="65"/>
      <c r="P7" s="65"/>
      <c r="Q7" s="65"/>
      <c r="R7" s="65"/>
      <c r="S7" s="65"/>
      <c r="T7" s="65"/>
      <c r="U7" s="65"/>
      <c r="V7" s="65"/>
      <c r="W7" s="64"/>
      <c r="X7" s="64"/>
      <c r="Y7" s="64"/>
      <c r="Z7" s="64"/>
      <c r="AA7" s="126" t="s">
        <v>0</v>
      </c>
      <c r="AB7" s="127"/>
      <c r="AC7" s="127"/>
      <c r="AD7" s="127"/>
      <c r="AE7" s="128"/>
      <c r="AF7" s="117">
        <v>45017</v>
      </c>
      <c r="AG7" s="118"/>
      <c r="AH7" s="118"/>
      <c r="AI7" s="118"/>
      <c r="AJ7" s="118"/>
      <c r="AK7" s="119"/>
      <c r="AL7" s="65"/>
      <c r="AM7" s="65"/>
      <c r="AN7" s="65"/>
      <c r="AO7" s="65"/>
      <c r="AP7" s="65"/>
      <c r="AQ7" s="65"/>
      <c r="AR7" s="65"/>
      <c r="AS7" s="64"/>
      <c r="AT7" s="64"/>
      <c r="AU7" s="64"/>
      <c r="AV7" s="64"/>
      <c r="AW7" s="64"/>
      <c r="AX7" s="64"/>
    </row>
    <row r="8" spans="1:50" ht="21.95" customHeight="1">
      <c r="A8" s="66"/>
      <c r="B8" s="98" t="s">
        <v>1</v>
      </c>
      <c r="C8" s="99"/>
      <c r="D8" s="99"/>
      <c r="E8" s="99"/>
      <c r="F8" s="100"/>
      <c r="G8" s="163"/>
      <c r="H8" s="164"/>
      <c r="I8" s="164"/>
      <c r="J8" s="164"/>
      <c r="K8" s="164"/>
      <c r="L8" s="165"/>
      <c r="M8" s="65"/>
      <c r="N8" s="65"/>
      <c r="O8" s="65"/>
      <c r="P8" s="65"/>
      <c r="Q8" s="65"/>
      <c r="R8" s="65"/>
      <c r="S8" s="65"/>
      <c r="T8" s="65"/>
      <c r="U8" s="65"/>
      <c r="V8" s="65"/>
      <c r="W8" s="64"/>
      <c r="X8" s="64"/>
      <c r="Y8" s="64"/>
      <c r="Z8" s="64"/>
      <c r="AA8" s="126" t="s">
        <v>1</v>
      </c>
      <c r="AB8" s="127"/>
      <c r="AC8" s="127"/>
      <c r="AD8" s="127"/>
      <c r="AE8" s="128"/>
      <c r="AF8" s="131" t="s">
        <v>186</v>
      </c>
      <c r="AG8" s="132"/>
      <c r="AH8" s="132"/>
      <c r="AI8" s="132"/>
      <c r="AJ8" s="132"/>
      <c r="AK8" s="133"/>
      <c r="AL8" s="65"/>
      <c r="AM8" s="65"/>
      <c r="AN8" s="65"/>
      <c r="AO8" s="65"/>
      <c r="AP8" s="65"/>
      <c r="AQ8" s="65"/>
      <c r="AR8" s="65"/>
      <c r="AS8" s="64"/>
      <c r="AT8" s="64"/>
      <c r="AU8" s="64"/>
      <c r="AV8" s="64"/>
      <c r="AW8" s="64"/>
      <c r="AX8" s="64"/>
    </row>
    <row r="9" spans="1:50" ht="35.1" customHeight="1">
      <c r="A9" s="66"/>
      <c r="B9" s="162" t="s">
        <v>2</v>
      </c>
      <c r="C9" s="99"/>
      <c r="D9" s="99"/>
      <c r="E9" s="99"/>
      <c r="F9" s="100"/>
      <c r="G9" s="135"/>
      <c r="H9" s="136"/>
      <c r="I9" s="136"/>
      <c r="J9" s="136"/>
      <c r="K9" s="136"/>
      <c r="L9" s="137"/>
      <c r="M9" s="65"/>
      <c r="N9" s="65"/>
      <c r="O9" s="65"/>
      <c r="P9" s="65"/>
      <c r="Q9" s="65"/>
      <c r="R9" s="65"/>
      <c r="S9" s="65"/>
      <c r="T9" s="65"/>
      <c r="U9" s="65"/>
      <c r="V9" s="65"/>
      <c r="W9" s="64"/>
      <c r="X9" s="64"/>
      <c r="Y9" s="64"/>
      <c r="Z9" s="64"/>
      <c r="AA9" s="134" t="s">
        <v>2</v>
      </c>
      <c r="AB9" s="127"/>
      <c r="AC9" s="127"/>
      <c r="AD9" s="127"/>
      <c r="AE9" s="128"/>
      <c r="AF9" s="117">
        <v>45017</v>
      </c>
      <c r="AG9" s="118"/>
      <c r="AH9" s="118"/>
      <c r="AI9" s="118"/>
      <c r="AJ9" s="118"/>
      <c r="AK9" s="119"/>
      <c r="AL9" s="65"/>
      <c r="AM9" s="65"/>
      <c r="AN9" s="65"/>
      <c r="AO9" s="65"/>
      <c r="AP9" s="65"/>
      <c r="AQ9" s="65"/>
      <c r="AR9" s="65"/>
      <c r="AS9" s="64"/>
      <c r="AT9" s="64"/>
      <c r="AU9" s="64"/>
      <c r="AV9" s="64"/>
      <c r="AW9" s="64"/>
      <c r="AX9" s="64"/>
    </row>
    <row r="10" spans="1:50" ht="21.95" customHeight="1">
      <c r="A10" s="66"/>
      <c r="B10" s="95" t="s">
        <v>3</v>
      </c>
      <c r="C10" s="96"/>
      <c r="D10" s="96"/>
      <c r="E10" s="96"/>
      <c r="F10" s="97"/>
      <c r="G10" s="70" t="s">
        <v>4</v>
      </c>
      <c r="H10" s="105"/>
      <c r="I10" s="105"/>
      <c r="J10" s="105"/>
      <c r="K10" s="105"/>
      <c r="L10" s="106"/>
      <c r="M10" s="70" t="s">
        <v>5</v>
      </c>
      <c r="N10" s="107"/>
      <c r="O10" s="105"/>
      <c r="P10" s="105"/>
      <c r="Q10" s="105"/>
      <c r="R10" s="106"/>
      <c r="S10" s="65"/>
      <c r="T10" s="65"/>
      <c r="U10" s="65"/>
      <c r="V10" s="65"/>
      <c r="W10" s="64"/>
      <c r="X10" s="64"/>
      <c r="Y10" s="64"/>
      <c r="Z10" s="64"/>
      <c r="AA10" s="123" t="s">
        <v>3</v>
      </c>
      <c r="AB10" s="124"/>
      <c r="AC10" s="124"/>
      <c r="AD10" s="124"/>
      <c r="AE10" s="125"/>
      <c r="AF10" s="59" t="s">
        <v>4</v>
      </c>
      <c r="AG10" s="102" t="s">
        <v>127</v>
      </c>
      <c r="AH10" s="102"/>
      <c r="AI10" s="102"/>
      <c r="AJ10" s="102"/>
      <c r="AK10" s="103"/>
      <c r="AL10" s="59" t="s">
        <v>5</v>
      </c>
      <c r="AM10" s="129" t="s">
        <v>122</v>
      </c>
      <c r="AN10" s="102"/>
      <c r="AO10" s="102"/>
      <c r="AP10" s="102"/>
      <c r="AQ10" s="103"/>
      <c r="AR10" s="65"/>
      <c r="AS10" s="64"/>
      <c r="AT10" s="64"/>
      <c r="AU10" s="64"/>
      <c r="AV10" s="64"/>
      <c r="AW10" s="64"/>
      <c r="AX10" s="64"/>
    </row>
    <row r="11" spans="1:50" ht="21.95" customHeight="1">
      <c r="A11" s="66"/>
      <c r="B11" s="95" t="s">
        <v>6</v>
      </c>
      <c r="C11" s="96"/>
      <c r="D11" s="96"/>
      <c r="E11" s="96"/>
      <c r="F11" s="97"/>
      <c r="G11" s="70" t="s">
        <v>4</v>
      </c>
      <c r="H11" s="105"/>
      <c r="I11" s="105"/>
      <c r="J11" s="105"/>
      <c r="K11" s="105"/>
      <c r="L11" s="106"/>
      <c r="M11" s="70" t="s">
        <v>5</v>
      </c>
      <c r="N11" s="107"/>
      <c r="O11" s="105"/>
      <c r="P11" s="105"/>
      <c r="Q11" s="105"/>
      <c r="R11" s="106"/>
      <c r="S11" s="65"/>
      <c r="T11" s="65"/>
      <c r="U11" s="65"/>
      <c r="V11" s="65"/>
      <c r="W11" s="64"/>
      <c r="X11" s="64"/>
      <c r="Y11" s="64"/>
      <c r="Z11" s="64"/>
      <c r="AA11" s="123" t="s">
        <v>6</v>
      </c>
      <c r="AB11" s="124"/>
      <c r="AC11" s="124"/>
      <c r="AD11" s="124"/>
      <c r="AE11" s="125"/>
      <c r="AF11" s="59" t="s">
        <v>4</v>
      </c>
      <c r="AG11" s="102" t="s">
        <v>123</v>
      </c>
      <c r="AH11" s="102"/>
      <c r="AI11" s="102"/>
      <c r="AJ11" s="102"/>
      <c r="AK11" s="103"/>
      <c r="AL11" s="59" t="s">
        <v>5</v>
      </c>
      <c r="AM11" s="129" t="s">
        <v>124</v>
      </c>
      <c r="AN11" s="102"/>
      <c r="AO11" s="102"/>
      <c r="AP11" s="102"/>
      <c r="AQ11" s="103"/>
      <c r="AR11" s="65"/>
      <c r="AS11" s="64"/>
      <c r="AT11" s="64"/>
      <c r="AU11" s="64"/>
      <c r="AV11" s="64"/>
      <c r="AW11" s="64"/>
      <c r="AX11" s="64"/>
    </row>
    <row r="12" spans="1:50" ht="21.95" customHeight="1">
      <c r="A12" s="66"/>
      <c r="B12" s="98" t="s">
        <v>7</v>
      </c>
      <c r="C12" s="99"/>
      <c r="D12" s="99"/>
      <c r="E12" s="99"/>
      <c r="F12" s="100"/>
      <c r="G12" s="135"/>
      <c r="H12" s="136"/>
      <c r="I12" s="136"/>
      <c r="J12" s="136"/>
      <c r="K12" s="136"/>
      <c r="L12" s="137"/>
      <c r="M12" s="65"/>
      <c r="N12" s="65"/>
      <c r="O12" s="65"/>
      <c r="P12" s="65"/>
      <c r="Q12" s="65"/>
      <c r="R12" s="65"/>
      <c r="S12" s="65"/>
      <c r="T12" s="65"/>
      <c r="U12" s="65"/>
      <c r="V12" s="65"/>
      <c r="W12" s="64"/>
      <c r="X12" s="64"/>
      <c r="Y12" s="64"/>
      <c r="Z12" s="64"/>
      <c r="AA12" s="126" t="s">
        <v>7</v>
      </c>
      <c r="AB12" s="127"/>
      <c r="AC12" s="127"/>
      <c r="AD12" s="127"/>
      <c r="AE12" s="128"/>
      <c r="AF12" s="117">
        <v>34855</v>
      </c>
      <c r="AG12" s="118"/>
      <c r="AH12" s="118"/>
      <c r="AI12" s="118"/>
      <c r="AJ12" s="118"/>
      <c r="AK12" s="119"/>
      <c r="AL12" s="65"/>
      <c r="AM12" s="65"/>
      <c r="AN12" s="65"/>
      <c r="AO12" s="65"/>
      <c r="AP12" s="65"/>
      <c r="AQ12" s="65"/>
      <c r="AR12" s="65"/>
      <c r="AS12" s="64"/>
      <c r="AT12" s="64"/>
      <c r="AU12" s="64"/>
      <c r="AV12" s="64"/>
      <c r="AW12" s="64"/>
      <c r="AX12" s="64"/>
    </row>
    <row r="13" spans="1:50" ht="21.95" customHeight="1">
      <c r="A13" s="66"/>
      <c r="B13" s="98" t="s">
        <v>8</v>
      </c>
      <c r="C13" s="99"/>
      <c r="D13" s="99"/>
      <c r="E13" s="99"/>
      <c r="F13" s="100"/>
      <c r="G13" s="166"/>
      <c r="H13" s="167"/>
      <c r="I13" s="105"/>
      <c r="J13" s="105"/>
      <c r="K13" s="105"/>
      <c r="L13" s="106"/>
      <c r="M13" s="65"/>
      <c r="N13" s="65"/>
      <c r="O13" s="65"/>
      <c r="P13" s="65"/>
      <c r="Q13" s="65"/>
      <c r="R13" s="65"/>
      <c r="S13" s="65"/>
      <c r="T13" s="65"/>
      <c r="U13" s="65"/>
      <c r="V13" s="65"/>
      <c r="W13" s="64"/>
      <c r="X13" s="64"/>
      <c r="Y13" s="64"/>
      <c r="Z13" s="64"/>
      <c r="AA13" s="126" t="s">
        <v>8</v>
      </c>
      <c r="AB13" s="127"/>
      <c r="AC13" s="127"/>
      <c r="AD13" s="127"/>
      <c r="AE13" s="128"/>
      <c r="AF13" s="120" t="s">
        <v>120</v>
      </c>
      <c r="AG13" s="130"/>
      <c r="AH13" s="102"/>
      <c r="AI13" s="102"/>
      <c r="AJ13" s="102"/>
      <c r="AK13" s="103"/>
      <c r="AL13" s="65"/>
      <c r="AM13" s="65"/>
      <c r="AN13" s="65"/>
      <c r="AO13" s="65"/>
      <c r="AP13" s="65"/>
      <c r="AQ13" s="65"/>
      <c r="AR13" s="65"/>
      <c r="AS13" s="64"/>
      <c r="AT13" s="64"/>
      <c r="AU13" s="64"/>
      <c r="AV13" s="64"/>
      <c r="AW13" s="64"/>
      <c r="AX13" s="64"/>
    </row>
    <row r="14" spans="1:50" ht="21.95" customHeight="1">
      <c r="A14" s="66"/>
      <c r="B14" s="98" t="s">
        <v>9</v>
      </c>
      <c r="C14" s="99"/>
      <c r="D14" s="99"/>
      <c r="E14" s="99"/>
      <c r="F14" s="100"/>
      <c r="G14" s="166"/>
      <c r="H14" s="167"/>
      <c r="I14" s="167"/>
      <c r="J14" s="167"/>
      <c r="K14" s="167"/>
      <c r="L14" s="168"/>
      <c r="M14" s="65"/>
      <c r="N14" s="65"/>
      <c r="O14" s="65"/>
      <c r="P14" s="65"/>
      <c r="Q14" s="65"/>
      <c r="R14" s="65"/>
      <c r="S14" s="65"/>
      <c r="T14" s="65"/>
      <c r="U14" s="65"/>
      <c r="V14" s="65"/>
      <c r="W14" s="64"/>
      <c r="X14" s="64"/>
      <c r="Y14" s="64"/>
      <c r="Z14" s="64"/>
      <c r="AA14" s="126" t="s">
        <v>9</v>
      </c>
      <c r="AB14" s="127"/>
      <c r="AC14" s="127"/>
      <c r="AD14" s="127"/>
      <c r="AE14" s="128"/>
      <c r="AF14" s="120" t="s">
        <v>125</v>
      </c>
      <c r="AG14" s="102"/>
      <c r="AH14" s="102"/>
      <c r="AI14" s="102"/>
      <c r="AJ14" s="102"/>
      <c r="AK14" s="103"/>
      <c r="AL14" s="65"/>
      <c r="AM14" s="65"/>
      <c r="AN14" s="65"/>
      <c r="AO14" s="65"/>
      <c r="AP14" s="65"/>
      <c r="AQ14" s="65"/>
      <c r="AR14" s="65"/>
      <c r="AS14" s="64"/>
      <c r="AT14" s="64"/>
      <c r="AU14" s="64"/>
      <c r="AV14" s="64"/>
      <c r="AW14" s="64"/>
      <c r="AX14" s="64"/>
    </row>
    <row r="15" spans="1:50" ht="21.95" customHeight="1">
      <c r="A15" s="66"/>
      <c r="B15" s="98" t="s">
        <v>10</v>
      </c>
      <c r="C15" s="99"/>
      <c r="D15" s="99"/>
      <c r="E15" s="99"/>
      <c r="F15" s="100"/>
      <c r="G15" s="166"/>
      <c r="H15" s="167"/>
      <c r="I15" s="167"/>
      <c r="J15" s="167"/>
      <c r="K15" s="167"/>
      <c r="L15" s="168"/>
      <c r="M15" s="65"/>
      <c r="N15" s="65"/>
      <c r="O15" s="65"/>
      <c r="P15" s="65"/>
      <c r="Q15" s="65"/>
      <c r="R15" s="65"/>
      <c r="S15" s="65"/>
      <c r="T15" s="65"/>
      <c r="U15" s="65"/>
      <c r="V15" s="65"/>
      <c r="W15" s="64"/>
      <c r="X15" s="64"/>
      <c r="Y15" s="64"/>
      <c r="Z15" s="64"/>
      <c r="AA15" s="126" t="s">
        <v>10</v>
      </c>
      <c r="AB15" s="127"/>
      <c r="AC15" s="127"/>
      <c r="AD15" s="127"/>
      <c r="AE15" s="128"/>
      <c r="AF15" s="120" t="s">
        <v>126</v>
      </c>
      <c r="AG15" s="102"/>
      <c r="AH15" s="102"/>
      <c r="AI15" s="102"/>
      <c r="AJ15" s="102"/>
      <c r="AK15" s="103"/>
      <c r="AL15" s="65"/>
      <c r="AM15" s="65"/>
      <c r="AN15" s="65"/>
      <c r="AO15" s="65"/>
      <c r="AP15" s="65"/>
      <c r="AQ15" s="65"/>
      <c r="AR15" s="65"/>
      <c r="AS15" s="64"/>
      <c r="AT15" s="64"/>
      <c r="AU15" s="64"/>
      <c r="AV15" s="64"/>
      <c r="AW15" s="64"/>
      <c r="AX15" s="64"/>
    </row>
    <row r="16" spans="1:50" s="61" customFormat="1" ht="13.5" customHeight="1">
      <c r="A16" s="67"/>
      <c r="B16" s="89" t="s">
        <v>151</v>
      </c>
      <c r="C16" s="90"/>
      <c r="D16" s="90"/>
      <c r="E16" s="90"/>
      <c r="F16" s="91"/>
      <c r="G16" s="108" t="s">
        <v>152</v>
      </c>
      <c r="H16" s="109"/>
      <c r="I16" s="109"/>
      <c r="J16" s="109"/>
      <c r="K16" s="109"/>
      <c r="L16" s="109"/>
      <c r="M16" s="109" t="s">
        <v>153</v>
      </c>
      <c r="N16" s="109"/>
      <c r="O16" s="109"/>
      <c r="P16" s="109"/>
      <c r="Q16" s="109"/>
      <c r="R16" s="109"/>
      <c r="S16" s="109" t="s">
        <v>154</v>
      </c>
      <c r="T16" s="109"/>
      <c r="U16" s="109"/>
      <c r="V16" s="109"/>
      <c r="W16" s="109"/>
      <c r="X16" s="145"/>
      <c r="Y16" s="68"/>
      <c r="Z16" s="68"/>
      <c r="AA16" s="146" t="s">
        <v>151</v>
      </c>
      <c r="AB16" s="147"/>
      <c r="AC16" s="147"/>
      <c r="AD16" s="147"/>
      <c r="AE16" s="148"/>
      <c r="AF16" s="121" t="s">
        <v>152</v>
      </c>
      <c r="AG16" s="122"/>
      <c r="AH16" s="122"/>
      <c r="AI16" s="122"/>
      <c r="AJ16" s="122"/>
      <c r="AK16" s="122"/>
      <c r="AL16" s="122" t="s">
        <v>153</v>
      </c>
      <c r="AM16" s="122"/>
      <c r="AN16" s="122"/>
      <c r="AO16" s="122"/>
      <c r="AP16" s="122"/>
      <c r="AQ16" s="122"/>
      <c r="AR16" s="122" t="s">
        <v>154</v>
      </c>
      <c r="AS16" s="122"/>
      <c r="AT16" s="122"/>
      <c r="AU16" s="122"/>
      <c r="AV16" s="122"/>
      <c r="AW16" s="138"/>
      <c r="AX16" s="69"/>
    </row>
    <row r="17" spans="1:50" s="61" customFormat="1" ht="21.95" customHeight="1">
      <c r="A17" s="67"/>
      <c r="B17" s="92"/>
      <c r="C17" s="93"/>
      <c r="D17" s="93"/>
      <c r="E17" s="93"/>
      <c r="F17" s="94"/>
      <c r="G17" s="152"/>
      <c r="H17" s="153"/>
      <c r="I17" s="153"/>
      <c r="J17" s="153"/>
      <c r="K17" s="153"/>
      <c r="L17" s="153"/>
      <c r="M17" s="153"/>
      <c r="N17" s="153"/>
      <c r="O17" s="153"/>
      <c r="P17" s="153"/>
      <c r="Q17" s="153"/>
      <c r="R17" s="153"/>
      <c r="S17" s="153"/>
      <c r="T17" s="153"/>
      <c r="U17" s="153"/>
      <c r="V17" s="153"/>
      <c r="W17" s="153"/>
      <c r="X17" s="154"/>
      <c r="Y17" s="68"/>
      <c r="Z17" s="68"/>
      <c r="AA17" s="149"/>
      <c r="AB17" s="150"/>
      <c r="AC17" s="150"/>
      <c r="AD17" s="150"/>
      <c r="AE17" s="151"/>
      <c r="AF17" s="142" t="s">
        <v>155</v>
      </c>
      <c r="AG17" s="143"/>
      <c r="AH17" s="143"/>
      <c r="AI17" s="143"/>
      <c r="AJ17" s="143"/>
      <c r="AK17" s="143"/>
      <c r="AL17" s="143"/>
      <c r="AM17" s="143"/>
      <c r="AN17" s="143"/>
      <c r="AO17" s="143"/>
      <c r="AP17" s="143"/>
      <c r="AQ17" s="143"/>
      <c r="AR17" s="143" t="s">
        <v>156</v>
      </c>
      <c r="AS17" s="143"/>
      <c r="AT17" s="143"/>
      <c r="AU17" s="143"/>
      <c r="AV17" s="143"/>
      <c r="AW17" s="144"/>
      <c r="AX17" s="69"/>
    </row>
    <row r="18" spans="1:50" s="61" customFormat="1" ht="13.5" customHeight="1">
      <c r="A18" s="67"/>
      <c r="B18" s="89" t="s">
        <v>157</v>
      </c>
      <c r="C18" s="90"/>
      <c r="D18" s="90"/>
      <c r="E18" s="90"/>
      <c r="F18" s="91"/>
      <c r="G18" s="108" t="s">
        <v>152</v>
      </c>
      <c r="H18" s="109"/>
      <c r="I18" s="109"/>
      <c r="J18" s="109"/>
      <c r="K18" s="109"/>
      <c r="L18" s="109"/>
      <c r="M18" s="109" t="s">
        <v>153</v>
      </c>
      <c r="N18" s="109"/>
      <c r="O18" s="109"/>
      <c r="P18" s="109"/>
      <c r="Q18" s="109"/>
      <c r="R18" s="109"/>
      <c r="S18" s="109" t="s">
        <v>154</v>
      </c>
      <c r="T18" s="109"/>
      <c r="U18" s="109"/>
      <c r="V18" s="109"/>
      <c r="W18" s="109"/>
      <c r="X18" s="145"/>
      <c r="Y18" s="68"/>
      <c r="Z18" s="68"/>
      <c r="AA18" s="146" t="s">
        <v>157</v>
      </c>
      <c r="AB18" s="147"/>
      <c r="AC18" s="147"/>
      <c r="AD18" s="147"/>
      <c r="AE18" s="148"/>
      <c r="AF18" s="121" t="s">
        <v>152</v>
      </c>
      <c r="AG18" s="122"/>
      <c r="AH18" s="122"/>
      <c r="AI18" s="122"/>
      <c r="AJ18" s="122"/>
      <c r="AK18" s="122"/>
      <c r="AL18" s="122" t="s">
        <v>153</v>
      </c>
      <c r="AM18" s="122"/>
      <c r="AN18" s="122"/>
      <c r="AO18" s="122"/>
      <c r="AP18" s="122"/>
      <c r="AQ18" s="122"/>
      <c r="AR18" s="122" t="s">
        <v>154</v>
      </c>
      <c r="AS18" s="122"/>
      <c r="AT18" s="122"/>
      <c r="AU18" s="122"/>
      <c r="AV18" s="122"/>
      <c r="AW18" s="138"/>
      <c r="AX18" s="69"/>
    </row>
    <row r="19" spans="1:50" s="61" customFormat="1" ht="21.95" customHeight="1">
      <c r="A19" s="67"/>
      <c r="B19" s="92"/>
      <c r="C19" s="93"/>
      <c r="D19" s="93"/>
      <c r="E19" s="93"/>
      <c r="F19" s="94"/>
      <c r="G19" s="152"/>
      <c r="H19" s="153"/>
      <c r="I19" s="153"/>
      <c r="J19" s="153"/>
      <c r="K19" s="153"/>
      <c r="L19" s="153"/>
      <c r="M19" s="153"/>
      <c r="N19" s="153"/>
      <c r="O19" s="153"/>
      <c r="P19" s="153"/>
      <c r="Q19" s="153"/>
      <c r="R19" s="153"/>
      <c r="S19" s="153"/>
      <c r="T19" s="153"/>
      <c r="U19" s="153"/>
      <c r="V19" s="153"/>
      <c r="W19" s="153"/>
      <c r="X19" s="154"/>
      <c r="Y19" s="68"/>
      <c r="Z19" s="68"/>
      <c r="AA19" s="149"/>
      <c r="AB19" s="150"/>
      <c r="AC19" s="150"/>
      <c r="AD19" s="150"/>
      <c r="AE19" s="151"/>
      <c r="AF19" s="142" t="s">
        <v>158</v>
      </c>
      <c r="AG19" s="143"/>
      <c r="AH19" s="143"/>
      <c r="AI19" s="143"/>
      <c r="AJ19" s="143"/>
      <c r="AK19" s="143"/>
      <c r="AL19" s="143"/>
      <c r="AM19" s="143"/>
      <c r="AN19" s="143"/>
      <c r="AO19" s="143"/>
      <c r="AP19" s="143"/>
      <c r="AQ19" s="143"/>
      <c r="AR19" s="143" t="s">
        <v>159</v>
      </c>
      <c r="AS19" s="143"/>
      <c r="AT19" s="143"/>
      <c r="AU19" s="143"/>
      <c r="AV19" s="143"/>
      <c r="AW19" s="144"/>
      <c r="AX19" s="69"/>
    </row>
    <row r="20" spans="1:50" s="61" customFormat="1" ht="13.5" customHeight="1">
      <c r="A20" s="67"/>
      <c r="B20" s="89" t="s">
        <v>160</v>
      </c>
      <c r="C20" s="90"/>
      <c r="D20" s="90"/>
      <c r="E20" s="90"/>
      <c r="F20" s="91"/>
      <c r="G20" s="108" t="s">
        <v>161</v>
      </c>
      <c r="H20" s="109"/>
      <c r="I20" s="109"/>
      <c r="J20" s="109"/>
      <c r="K20" s="109"/>
      <c r="L20" s="109"/>
      <c r="M20" s="109" t="s">
        <v>179</v>
      </c>
      <c r="N20" s="109"/>
      <c r="O20" s="109"/>
      <c r="P20" s="109"/>
      <c r="Q20" s="109"/>
      <c r="R20" s="109"/>
      <c r="S20" s="109" t="s">
        <v>162</v>
      </c>
      <c r="T20" s="109"/>
      <c r="U20" s="109"/>
      <c r="V20" s="109"/>
      <c r="W20" s="109"/>
      <c r="X20" s="145"/>
      <c r="Y20" s="68"/>
      <c r="Z20" s="68"/>
      <c r="AA20" s="146" t="s">
        <v>160</v>
      </c>
      <c r="AB20" s="147"/>
      <c r="AC20" s="147"/>
      <c r="AD20" s="147"/>
      <c r="AE20" s="148"/>
      <c r="AF20" s="121" t="s">
        <v>161</v>
      </c>
      <c r="AG20" s="122"/>
      <c r="AH20" s="122"/>
      <c r="AI20" s="122"/>
      <c r="AJ20" s="122"/>
      <c r="AK20" s="122"/>
      <c r="AL20" s="122" t="s">
        <v>179</v>
      </c>
      <c r="AM20" s="122"/>
      <c r="AN20" s="122"/>
      <c r="AO20" s="122"/>
      <c r="AP20" s="122"/>
      <c r="AQ20" s="122"/>
      <c r="AR20" s="122" t="s">
        <v>163</v>
      </c>
      <c r="AS20" s="122"/>
      <c r="AT20" s="122"/>
      <c r="AU20" s="122"/>
      <c r="AV20" s="122"/>
      <c r="AW20" s="138"/>
      <c r="AX20" s="69"/>
    </row>
    <row r="21" spans="1:50" s="61" customFormat="1" ht="21.95" customHeight="1">
      <c r="A21" s="67"/>
      <c r="B21" s="92"/>
      <c r="C21" s="93"/>
      <c r="D21" s="93"/>
      <c r="E21" s="93"/>
      <c r="F21" s="94"/>
      <c r="G21" s="152"/>
      <c r="H21" s="153"/>
      <c r="I21" s="153"/>
      <c r="J21" s="153"/>
      <c r="K21" s="153"/>
      <c r="L21" s="153"/>
      <c r="M21" s="153"/>
      <c r="N21" s="153"/>
      <c r="O21" s="153"/>
      <c r="P21" s="153"/>
      <c r="Q21" s="153"/>
      <c r="R21" s="153"/>
      <c r="S21" s="153"/>
      <c r="T21" s="153"/>
      <c r="U21" s="153"/>
      <c r="V21" s="153"/>
      <c r="W21" s="153"/>
      <c r="X21" s="154"/>
      <c r="Y21" s="68"/>
      <c r="Z21" s="68"/>
      <c r="AA21" s="149"/>
      <c r="AB21" s="150"/>
      <c r="AC21" s="150"/>
      <c r="AD21" s="150"/>
      <c r="AE21" s="151"/>
      <c r="AF21" s="142"/>
      <c r="AG21" s="143"/>
      <c r="AH21" s="143"/>
      <c r="AI21" s="143"/>
      <c r="AJ21" s="143"/>
      <c r="AK21" s="143"/>
      <c r="AL21" s="143" t="s">
        <v>164</v>
      </c>
      <c r="AM21" s="143"/>
      <c r="AN21" s="143"/>
      <c r="AO21" s="143"/>
      <c r="AP21" s="143"/>
      <c r="AQ21" s="143"/>
      <c r="AR21" s="143" t="s">
        <v>165</v>
      </c>
      <c r="AS21" s="143"/>
      <c r="AT21" s="143"/>
      <c r="AU21" s="143"/>
      <c r="AV21" s="143"/>
      <c r="AW21" s="144"/>
      <c r="AX21" s="69"/>
    </row>
    <row r="22" spans="1:50" s="61" customFormat="1" ht="13.5" customHeight="1">
      <c r="A22" s="67"/>
      <c r="B22" s="89" t="s">
        <v>166</v>
      </c>
      <c r="C22" s="90"/>
      <c r="D22" s="90"/>
      <c r="E22" s="90"/>
      <c r="F22" s="91"/>
      <c r="G22" s="108" t="s">
        <v>161</v>
      </c>
      <c r="H22" s="109"/>
      <c r="I22" s="109"/>
      <c r="J22" s="109"/>
      <c r="K22" s="109"/>
      <c r="L22" s="109"/>
      <c r="M22" s="109" t="s">
        <v>179</v>
      </c>
      <c r="N22" s="109"/>
      <c r="O22" s="109"/>
      <c r="P22" s="109"/>
      <c r="Q22" s="109"/>
      <c r="R22" s="109"/>
      <c r="S22" s="109" t="s">
        <v>162</v>
      </c>
      <c r="T22" s="109"/>
      <c r="U22" s="109"/>
      <c r="V22" s="109"/>
      <c r="W22" s="109"/>
      <c r="X22" s="145"/>
      <c r="Y22" s="68"/>
      <c r="Z22" s="68"/>
      <c r="AA22" s="146" t="s">
        <v>166</v>
      </c>
      <c r="AB22" s="147"/>
      <c r="AC22" s="147"/>
      <c r="AD22" s="147"/>
      <c r="AE22" s="148"/>
      <c r="AF22" s="121" t="s">
        <v>161</v>
      </c>
      <c r="AG22" s="122"/>
      <c r="AH22" s="122"/>
      <c r="AI22" s="122"/>
      <c r="AJ22" s="122"/>
      <c r="AK22" s="122"/>
      <c r="AL22" s="122" t="s">
        <v>179</v>
      </c>
      <c r="AM22" s="122"/>
      <c r="AN22" s="122"/>
      <c r="AO22" s="122"/>
      <c r="AP22" s="122"/>
      <c r="AQ22" s="122"/>
      <c r="AR22" s="122" t="s">
        <v>162</v>
      </c>
      <c r="AS22" s="122"/>
      <c r="AT22" s="122"/>
      <c r="AU22" s="122"/>
      <c r="AV22" s="122"/>
      <c r="AW22" s="138"/>
      <c r="AX22" s="69"/>
    </row>
    <row r="23" spans="1:50" s="61" customFormat="1" ht="21.95" customHeight="1">
      <c r="A23" s="67"/>
      <c r="B23" s="92"/>
      <c r="C23" s="93"/>
      <c r="D23" s="93"/>
      <c r="E23" s="93"/>
      <c r="F23" s="94"/>
      <c r="G23" s="152"/>
      <c r="H23" s="153"/>
      <c r="I23" s="153"/>
      <c r="J23" s="153"/>
      <c r="K23" s="153"/>
      <c r="L23" s="153"/>
      <c r="M23" s="153"/>
      <c r="N23" s="153"/>
      <c r="O23" s="153"/>
      <c r="P23" s="153"/>
      <c r="Q23" s="153"/>
      <c r="R23" s="153"/>
      <c r="S23" s="153"/>
      <c r="T23" s="153"/>
      <c r="U23" s="153"/>
      <c r="V23" s="153"/>
      <c r="W23" s="153"/>
      <c r="X23" s="154"/>
      <c r="Y23" s="68"/>
      <c r="Z23" s="68"/>
      <c r="AA23" s="149"/>
      <c r="AB23" s="150"/>
      <c r="AC23" s="150"/>
      <c r="AD23" s="150"/>
      <c r="AE23" s="151"/>
      <c r="AF23" s="142"/>
      <c r="AG23" s="143"/>
      <c r="AH23" s="143"/>
      <c r="AI23" s="143"/>
      <c r="AJ23" s="143"/>
      <c r="AK23" s="143"/>
      <c r="AL23" s="143" t="s">
        <v>167</v>
      </c>
      <c r="AM23" s="143"/>
      <c r="AN23" s="143"/>
      <c r="AO23" s="143"/>
      <c r="AP23" s="143"/>
      <c r="AQ23" s="143"/>
      <c r="AR23" s="143" t="s">
        <v>168</v>
      </c>
      <c r="AS23" s="143"/>
      <c r="AT23" s="143"/>
      <c r="AU23" s="143"/>
      <c r="AV23" s="143"/>
      <c r="AW23" s="144"/>
      <c r="AX23" s="69"/>
    </row>
    <row r="24" spans="1:50" s="61" customFormat="1" ht="13.5" customHeight="1">
      <c r="A24" s="67"/>
      <c r="B24" s="89" t="s">
        <v>169</v>
      </c>
      <c r="C24" s="90"/>
      <c r="D24" s="90"/>
      <c r="E24" s="90"/>
      <c r="F24" s="91"/>
      <c r="G24" s="108" t="s">
        <v>170</v>
      </c>
      <c r="H24" s="109"/>
      <c r="I24" s="109"/>
      <c r="J24" s="109"/>
      <c r="K24" s="109"/>
      <c r="L24" s="109"/>
      <c r="M24" s="109" t="s">
        <v>171</v>
      </c>
      <c r="N24" s="109"/>
      <c r="O24" s="109"/>
      <c r="P24" s="109"/>
      <c r="Q24" s="109"/>
      <c r="R24" s="109"/>
      <c r="S24" s="109" t="s">
        <v>172</v>
      </c>
      <c r="T24" s="109"/>
      <c r="U24" s="109"/>
      <c r="V24" s="109"/>
      <c r="W24" s="109"/>
      <c r="X24" s="145"/>
      <c r="Y24" s="68"/>
      <c r="Z24" s="68"/>
      <c r="AA24" s="146" t="s">
        <v>169</v>
      </c>
      <c r="AB24" s="147"/>
      <c r="AC24" s="147"/>
      <c r="AD24" s="147"/>
      <c r="AE24" s="148"/>
      <c r="AF24" s="121" t="s">
        <v>173</v>
      </c>
      <c r="AG24" s="122"/>
      <c r="AH24" s="122"/>
      <c r="AI24" s="122"/>
      <c r="AJ24" s="122"/>
      <c r="AK24" s="122"/>
      <c r="AL24" s="122" t="s">
        <v>171</v>
      </c>
      <c r="AM24" s="122"/>
      <c r="AN24" s="122"/>
      <c r="AO24" s="122"/>
      <c r="AP24" s="122"/>
      <c r="AQ24" s="122"/>
      <c r="AR24" s="122" t="s">
        <v>172</v>
      </c>
      <c r="AS24" s="122"/>
      <c r="AT24" s="122"/>
      <c r="AU24" s="122"/>
      <c r="AV24" s="122"/>
      <c r="AW24" s="138"/>
      <c r="AX24" s="69"/>
    </row>
    <row r="25" spans="1:50" s="61" customFormat="1" ht="21.95" customHeight="1">
      <c r="A25" s="67"/>
      <c r="B25" s="92"/>
      <c r="C25" s="93"/>
      <c r="D25" s="93"/>
      <c r="E25" s="93"/>
      <c r="F25" s="94"/>
      <c r="G25" s="152"/>
      <c r="H25" s="153"/>
      <c r="I25" s="153"/>
      <c r="J25" s="153"/>
      <c r="K25" s="153"/>
      <c r="L25" s="153"/>
      <c r="M25" s="153"/>
      <c r="N25" s="153"/>
      <c r="O25" s="153"/>
      <c r="P25" s="153"/>
      <c r="Q25" s="153"/>
      <c r="R25" s="153"/>
      <c r="S25" s="153"/>
      <c r="T25" s="153"/>
      <c r="U25" s="153"/>
      <c r="V25" s="153"/>
      <c r="W25" s="153"/>
      <c r="X25" s="154"/>
      <c r="Y25" s="68"/>
      <c r="Z25" s="68"/>
      <c r="AA25" s="149"/>
      <c r="AB25" s="150"/>
      <c r="AC25" s="150"/>
      <c r="AD25" s="150"/>
      <c r="AE25" s="151"/>
      <c r="AF25" s="142" t="s">
        <v>174</v>
      </c>
      <c r="AG25" s="143"/>
      <c r="AH25" s="143"/>
      <c r="AI25" s="143"/>
      <c r="AJ25" s="143"/>
      <c r="AK25" s="143"/>
      <c r="AL25" s="143" t="s">
        <v>175</v>
      </c>
      <c r="AM25" s="143"/>
      <c r="AN25" s="143"/>
      <c r="AO25" s="143"/>
      <c r="AP25" s="143"/>
      <c r="AQ25" s="143"/>
      <c r="AR25" s="143"/>
      <c r="AS25" s="143"/>
      <c r="AT25" s="143"/>
      <c r="AU25" s="143"/>
      <c r="AV25" s="143"/>
      <c r="AW25" s="144"/>
      <c r="AX25" s="69"/>
    </row>
    <row r="26" spans="1:50" s="61" customFormat="1" ht="13.5" customHeight="1">
      <c r="A26" s="67"/>
      <c r="B26" s="89" t="s">
        <v>176</v>
      </c>
      <c r="C26" s="90"/>
      <c r="D26" s="90"/>
      <c r="E26" s="90"/>
      <c r="F26" s="91"/>
      <c r="G26" s="108" t="s">
        <v>170</v>
      </c>
      <c r="H26" s="109"/>
      <c r="I26" s="109"/>
      <c r="J26" s="109"/>
      <c r="K26" s="109"/>
      <c r="L26" s="109"/>
      <c r="M26" s="109" t="s">
        <v>171</v>
      </c>
      <c r="N26" s="109"/>
      <c r="O26" s="109"/>
      <c r="P26" s="109"/>
      <c r="Q26" s="109"/>
      <c r="R26" s="109"/>
      <c r="S26" s="109" t="s">
        <v>172</v>
      </c>
      <c r="T26" s="109"/>
      <c r="U26" s="109"/>
      <c r="V26" s="109"/>
      <c r="W26" s="109"/>
      <c r="X26" s="145"/>
      <c r="Y26" s="68"/>
      <c r="Z26" s="68"/>
      <c r="AA26" s="146" t="s">
        <v>176</v>
      </c>
      <c r="AB26" s="147"/>
      <c r="AC26" s="147"/>
      <c r="AD26" s="147"/>
      <c r="AE26" s="148"/>
      <c r="AF26" s="121" t="s">
        <v>173</v>
      </c>
      <c r="AG26" s="122"/>
      <c r="AH26" s="122"/>
      <c r="AI26" s="122"/>
      <c r="AJ26" s="122"/>
      <c r="AK26" s="122"/>
      <c r="AL26" s="122" t="s">
        <v>171</v>
      </c>
      <c r="AM26" s="122"/>
      <c r="AN26" s="122"/>
      <c r="AO26" s="122"/>
      <c r="AP26" s="122"/>
      <c r="AQ26" s="122"/>
      <c r="AR26" s="122" t="s">
        <v>172</v>
      </c>
      <c r="AS26" s="122"/>
      <c r="AT26" s="122"/>
      <c r="AU26" s="122"/>
      <c r="AV26" s="122"/>
      <c r="AW26" s="138"/>
      <c r="AX26" s="69"/>
    </row>
    <row r="27" spans="1:50" s="61" customFormat="1" ht="21.95" customHeight="1">
      <c r="A27" s="67"/>
      <c r="B27" s="92"/>
      <c r="C27" s="93"/>
      <c r="D27" s="93"/>
      <c r="E27" s="93"/>
      <c r="F27" s="94"/>
      <c r="G27" s="152"/>
      <c r="H27" s="153"/>
      <c r="I27" s="153"/>
      <c r="J27" s="153"/>
      <c r="K27" s="153"/>
      <c r="L27" s="153"/>
      <c r="M27" s="153"/>
      <c r="N27" s="153"/>
      <c r="O27" s="153"/>
      <c r="P27" s="153"/>
      <c r="Q27" s="153"/>
      <c r="R27" s="153"/>
      <c r="S27" s="153"/>
      <c r="T27" s="153"/>
      <c r="U27" s="153"/>
      <c r="V27" s="153"/>
      <c r="W27" s="153"/>
      <c r="X27" s="154"/>
      <c r="Y27" s="68"/>
      <c r="Z27" s="68"/>
      <c r="AA27" s="149"/>
      <c r="AB27" s="150"/>
      <c r="AC27" s="150"/>
      <c r="AD27" s="150"/>
      <c r="AE27" s="151"/>
      <c r="AF27" s="142" t="s">
        <v>177</v>
      </c>
      <c r="AG27" s="143"/>
      <c r="AH27" s="143"/>
      <c r="AI27" s="143"/>
      <c r="AJ27" s="143"/>
      <c r="AK27" s="143"/>
      <c r="AL27" s="143" t="s">
        <v>178</v>
      </c>
      <c r="AM27" s="143"/>
      <c r="AN27" s="143"/>
      <c r="AO27" s="143"/>
      <c r="AP27" s="143"/>
      <c r="AQ27" s="143"/>
      <c r="AR27" s="143"/>
      <c r="AS27" s="143"/>
      <c r="AT27" s="143"/>
      <c r="AU27" s="143"/>
      <c r="AV27" s="143"/>
      <c r="AW27" s="144"/>
      <c r="AX27" s="69"/>
    </row>
    <row r="28" spans="1:50" ht="20.100000000000001" customHeight="1">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row>
    <row r="29" spans="1:50" ht="20.100000000000001" customHeight="1">
      <c r="A29" s="64"/>
      <c r="B29" s="73" t="s">
        <v>180</v>
      </c>
      <c r="C29" s="72"/>
      <c r="D29" s="72"/>
      <c r="E29" s="72"/>
      <c r="F29" s="72"/>
      <c r="G29" s="72"/>
      <c r="H29" s="72"/>
      <c r="I29" s="72"/>
      <c r="J29" s="72"/>
      <c r="K29" s="72"/>
      <c r="L29" s="72"/>
      <c r="M29" s="72"/>
      <c r="N29" s="72"/>
      <c r="O29" s="72"/>
      <c r="P29" s="72"/>
      <c r="Q29" s="72"/>
      <c r="R29" s="72"/>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row>
    <row r="30" spans="1:50" ht="21.95" customHeight="1">
      <c r="A30" s="66"/>
      <c r="B30" s="95" t="s">
        <v>11</v>
      </c>
      <c r="C30" s="96"/>
      <c r="D30" s="96"/>
      <c r="E30" s="96"/>
      <c r="F30" s="97"/>
      <c r="G30" s="70" t="s">
        <v>4</v>
      </c>
      <c r="H30" s="104"/>
      <c r="I30" s="104"/>
      <c r="J30" s="104"/>
      <c r="K30" s="104"/>
      <c r="L30" s="104"/>
      <c r="M30" s="70" t="s">
        <v>5</v>
      </c>
      <c r="N30" s="104"/>
      <c r="O30" s="104"/>
      <c r="P30" s="104"/>
      <c r="Q30" s="104"/>
      <c r="R30" s="110"/>
      <c r="S30" s="65"/>
      <c r="T30" s="65"/>
      <c r="U30" s="65"/>
      <c r="V30" s="65"/>
      <c r="W30" s="64"/>
      <c r="X30" s="64"/>
      <c r="Y30" s="64"/>
      <c r="Z30" s="64"/>
      <c r="AA30" s="123" t="s">
        <v>11</v>
      </c>
      <c r="AB30" s="124"/>
      <c r="AC30" s="124"/>
      <c r="AD30" s="124"/>
      <c r="AE30" s="125"/>
      <c r="AF30" s="59" t="s">
        <v>4</v>
      </c>
      <c r="AG30" s="102" t="s">
        <v>127</v>
      </c>
      <c r="AH30" s="102"/>
      <c r="AI30" s="102"/>
      <c r="AJ30" s="102"/>
      <c r="AK30" s="102"/>
      <c r="AL30" s="59" t="s">
        <v>5</v>
      </c>
      <c r="AM30" s="102" t="s">
        <v>128</v>
      </c>
      <c r="AN30" s="102"/>
      <c r="AO30" s="102"/>
      <c r="AP30" s="102"/>
      <c r="AQ30" s="103"/>
      <c r="AR30" s="65"/>
      <c r="AS30" s="64"/>
      <c r="AT30" s="64"/>
      <c r="AU30" s="64"/>
      <c r="AV30" s="64"/>
      <c r="AW30" s="64"/>
      <c r="AX30" s="64"/>
    </row>
    <row r="31" spans="1:50" ht="21.95" customHeight="1">
      <c r="A31" s="66"/>
      <c r="B31" s="95" t="s">
        <v>12</v>
      </c>
      <c r="C31" s="96"/>
      <c r="D31" s="96"/>
      <c r="E31" s="96"/>
      <c r="F31" s="97"/>
      <c r="G31" s="70" t="s">
        <v>4</v>
      </c>
      <c r="H31" s="104"/>
      <c r="I31" s="104"/>
      <c r="J31" s="104"/>
      <c r="K31" s="104"/>
      <c r="L31" s="110"/>
      <c r="M31" s="70" t="s">
        <v>5</v>
      </c>
      <c r="N31" s="104"/>
      <c r="O31" s="104"/>
      <c r="P31" s="104"/>
      <c r="Q31" s="104"/>
      <c r="R31" s="110"/>
      <c r="S31" s="65"/>
      <c r="T31" s="65"/>
      <c r="U31" s="65"/>
      <c r="V31" s="65"/>
      <c r="W31" s="64"/>
      <c r="X31" s="64"/>
      <c r="Y31" s="64"/>
      <c r="Z31" s="64"/>
      <c r="AA31" s="123" t="s">
        <v>12</v>
      </c>
      <c r="AB31" s="124"/>
      <c r="AC31" s="124"/>
      <c r="AD31" s="124"/>
      <c r="AE31" s="125"/>
      <c r="AF31" s="59" t="s">
        <v>4</v>
      </c>
      <c r="AG31" s="102" t="s">
        <v>123</v>
      </c>
      <c r="AH31" s="102"/>
      <c r="AI31" s="102"/>
      <c r="AJ31" s="102"/>
      <c r="AK31" s="103"/>
      <c r="AL31" s="59" t="s">
        <v>5</v>
      </c>
      <c r="AM31" s="102" t="s">
        <v>129</v>
      </c>
      <c r="AN31" s="102"/>
      <c r="AO31" s="102"/>
      <c r="AP31" s="102"/>
      <c r="AQ31" s="103"/>
      <c r="AR31" s="65"/>
      <c r="AS31" s="64"/>
      <c r="AT31" s="64"/>
      <c r="AU31" s="64"/>
      <c r="AV31" s="64"/>
      <c r="AW31" s="64"/>
      <c r="AX31" s="64"/>
    </row>
    <row r="32" spans="1:50" ht="21.95" customHeight="1">
      <c r="A32" s="66"/>
      <c r="B32" s="98" t="s">
        <v>13</v>
      </c>
      <c r="C32" s="99"/>
      <c r="D32" s="99"/>
      <c r="E32" s="99"/>
      <c r="F32" s="100"/>
      <c r="G32" s="159"/>
      <c r="H32" s="160"/>
      <c r="I32" s="160"/>
      <c r="J32" s="160"/>
      <c r="K32" s="160"/>
      <c r="L32" s="161"/>
      <c r="M32" s="65"/>
      <c r="N32" s="65"/>
      <c r="O32" s="65"/>
      <c r="P32" s="65"/>
      <c r="Q32" s="65"/>
      <c r="R32" s="65"/>
      <c r="S32" s="65"/>
      <c r="T32" s="65"/>
      <c r="U32" s="65"/>
      <c r="V32" s="65"/>
      <c r="W32" s="64"/>
      <c r="X32" s="64"/>
      <c r="Y32" s="64"/>
      <c r="Z32" s="64"/>
      <c r="AA32" s="126" t="s">
        <v>13</v>
      </c>
      <c r="AB32" s="127"/>
      <c r="AC32" s="127"/>
      <c r="AD32" s="127"/>
      <c r="AE32" s="128"/>
      <c r="AF32" s="117">
        <v>35420</v>
      </c>
      <c r="AG32" s="118"/>
      <c r="AH32" s="118"/>
      <c r="AI32" s="118"/>
      <c r="AJ32" s="118"/>
      <c r="AK32" s="119"/>
      <c r="AL32" s="65"/>
      <c r="AM32" s="65"/>
      <c r="AN32" s="65"/>
      <c r="AO32" s="65"/>
      <c r="AP32" s="65"/>
      <c r="AQ32" s="65"/>
      <c r="AR32" s="65"/>
      <c r="AS32" s="64"/>
      <c r="AT32" s="64"/>
      <c r="AU32" s="64"/>
      <c r="AV32" s="64"/>
      <c r="AW32" s="64"/>
      <c r="AX32" s="64"/>
    </row>
    <row r="33" spans="1:50" ht="21.95" customHeight="1">
      <c r="A33" s="66"/>
      <c r="B33" s="98" t="s">
        <v>14</v>
      </c>
      <c r="C33" s="99"/>
      <c r="D33" s="99"/>
      <c r="E33" s="99"/>
      <c r="F33" s="100"/>
      <c r="G33" s="111"/>
      <c r="H33" s="112"/>
      <c r="I33" s="112"/>
      <c r="J33" s="112"/>
      <c r="K33" s="112"/>
      <c r="L33" s="113"/>
      <c r="M33" s="65"/>
      <c r="N33" s="65"/>
      <c r="O33" s="65"/>
      <c r="P33" s="65"/>
      <c r="Q33" s="65"/>
      <c r="R33" s="65"/>
      <c r="S33" s="65"/>
      <c r="T33" s="65"/>
      <c r="U33" s="65"/>
      <c r="V33" s="65"/>
      <c r="W33" s="64"/>
      <c r="X33" s="64"/>
      <c r="Y33" s="64"/>
      <c r="Z33" s="64"/>
      <c r="AA33" s="126" t="s">
        <v>14</v>
      </c>
      <c r="AB33" s="127"/>
      <c r="AC33" s="127"/>
      <c r="AD33" s="127"/>
      <c r="AE33" s="128"/>
      <c r="AF33" s="120" t="s">
        <v>130</v>
      </c>
      <c r="AG33" s="102"/>
      <c r="AH33" s="102"/>
      <c r="AI33" s="102"/>
      <c r="AJ33" s="102"/>
      <c r="AK33" s="103"/>
      <c r="AL33" s="65"/>
      <c r="AM33" s="65"/>
      <c r="AN33" s="65"/>
      <c r="AO33" s="65"/>
      <c r="AP33" s="65"/>
      <c r="AQ33" s="65"/>
      <c r="AR33" s="65"/>
      <c r="AS33" s="64"/>
      <c r="AT33" s="64"/>
      <c r="AU33" s="64"/>
      <c r="AV33" s="64"/>
      <c r="AW33" s="64"/>
      <c r="AX33" s="64"/>
    </row>
    <row r="34" spans="1:50" ht="21.95" customHeight="1">
      <c r="A34" s="66"/>
      <c r="B34" s="98" t="s">
        <v>15</v>
      </c>
      <c r="C34" s="99"/>
      <c r="D34" s="99"/>
      <c r="E34" s="99"/>
      <c r="F34" s="100"/>
      <c r="G34" s="114"/>
      <c r="H34" s="115"/>
      <c r="I34" s="115"/>
      <c r="J34" s="115"/>
      <c r="K34" s="115"/>
      <c r="L34" s="116"/>
      <c r="M34" s="65"/>
      <c r="N34" s="65"/>
      <c r="O34" s="65"/>
      <c r="P34" s="65"/>
      <c r="Q34" s="65"/>
      <c r="R34" s="65"/>
      <c r="S34" s="65"/>
      <c r="T34" s="65"/>
      <c r="U34" s="65"/>
      <c r="V34" s="65"/>
      <c r="W34" s="64"/>
      <c r="X34" s="64"/>
      <c r="Y34" s="64"/>
      <c r="Z34" s="64"/>
      <c r="AA34" s="126" t="s">
        <v>15</v>
      </c>
      <c r="AB34" s="127"/>
      <c r="AC34" s="127"/>
      <c r="AD34" s="127"/>
      <c r="AE34" s="128"/>
      <c r="AF34" s="120"/>
      <c r="AG34" s="102"/>
      <c r="AH34" s="102"/>
      <c r="AI34" s="102"/>
      <c r="AJ34" s="102"/>
      <c r="AK34" s="103"/>
      <c r="AL34" s="65"/>
      <c r="AM34" s="65"/>
      <c r="AN34" s="65"/>
      <c r="AO34" s="65"/>
      <c r="AP34" s="65"/>
      <c r="AQ34" s="65"/>
      <c r="AR34" s="65"/>
      <c r="AS34" s="64"/>
      <c r="AT34" s="64"/>
      <c r="AU34" s="64"/>
      <c r="AV34" s="64"/>
      <c r="AW34" s="64"/>
      <c r="AX34" s="64"/>
    </row>
    <row r="35" spans="1:50" s="61" customFormat="1" ht="13.5" customHeight="1">
      <c r="A35" s="67"/>
      <c r="B35" s="89" t="s">
        <v>151</v>
      </c>
      <c r="C35" s="90"/>
      <c r="D35" s="90"/>
      <c r="E35" s="90"/>
      <c r="F35" s="91"/>
      <c r="G35" s="108" t="s">
        <v>152</v>
      </c>
      <c r="H35" s="109"/>
      <c r="I35" s="109"/>
      <c r="J35" s="109"/>
      <c r="K35" s="109"/>
      <c r="L35" s="109"/>
      <c r="M35" s="109" t="s">
        <v>153</v>
      </c>
      <c r="N35" s="109"/>
      <c r="O35" s="109"/>
      <c r="P35" s="109"/>
      <c r="Q35" s="109"/>
      <c r="R35" s="109"/>
      <c r="S35" s="109" t="s">
        <v>154</v>
      </c>
      <c r="T35" s="109"/>
      <c r="U35" s="109"/>
      <c r="V35" s="109"/>
      <c r="W35" s="109"/>
      <c r="X35" s="145"/>
      <c r="Y35" s="68"/>
      <c r="Z35" s="68"/>
      <c r="AA35" s="146" t="s">
        <v>151</v>
      </c>
      <c r="AB35" s="147"/>
      <c r="AC35" s="147"/>
      <c r="AD35" s="147"/>
      <c r="AE35" s="148"/>
      <c r="AF35" s="121" t="s">
        <v>152</v>
      </c>
      <c r="AG35" s="122"/>
      <c r="AH35" s="122"/>
      <c r="AI35" s="122"/>
      <c r="AJ35" s="122"/>
      <c r="AK35" s="122"/>
      <c r="AL35" s="122" t="s">
        <v>153</v>
      </c>
      <c r="AM35" s="122"/>
      <c r="AN35" s="122"/>
      <c r="AO35" s="122"/>
      <c r="AP35" s="122"/>
      <c r="AQ35" s="122"/>
      <c r="AR35" s="122" t="s">
        <v>154</v>
      </c>
      <c r="AS35" s="122"/>
      <c r="AT35" s="122"/>
      <c r="AU35" s="122"/>
      <c r="AV35" s="122"/>
      <c r="AW35" s="138"/>
      <c r="AX35" s="69"/>
    </row>
    <row r="36" spans="1:50" s="61" customFormat="1" ht="21.95" customHeight="1">
      <c r="A36" s="67"/>
      <c r="B36" s="92"/>
      <c r="C36" s="93"/>
      <c r="D36" s="93"/>
      <c r="E36" s="93"/>
      <c r="F36" s="94"/>
      <c r="G36" s="139"/>
      <c r="H36" s="140"/>
      <c r="I36" s="140"/>
      <c r="J36" s="140"/>
      <c r="K36" s="140"/>
      <c r="L36" s="140"/>
      <c r="M36" s="140"/>
      <c r="N36" s="140"/>
      <c r="O36" s="140"/>
      <c r="P36" s="140"/>
      <c r="Q36" s="140"/>
      <c r="R36" s="140"/>
      <c r="S36" s="140"/>
      <c r="T36" s="140"/>
      <c r="U36" s="140"/>
      <c r="V36" s="140"/>
      <c r="W36" s="140"/>
      <c r="X36" s="141"/>
      <c r="Y36" s="68"/>
      <c r="Z36" s="68"/>
      <c r="AA36" s="149"/>
      <c r="AB36" s="150"/>
      <c r="AC36" s="150"/>
      <c r="AD36" s="150"/>
      <c r="AE36" s="151"/>
      <c r="AF36" s="142"/>
      <c r="AG36" s="143"/>
      <c r="AH36" s="143"/>
      <c r="AI36" s="143"/>
      <c r="AJ36" s="143"/>
      <c r="AK36" s="143"/>
      <c r="AL36" s="143"/>
      <c r="AM36" s="143"/>
      <c r="AN36" s="143"/>
      <c r="AO36" s="143"/>
      <c r="AP36" s="143"/>
      <c r="AQ36" s="143"/>
      <c r="AR36" s="143"/>
      <c r="AS36" s="143"/>
      <c r="AT36" s="143"/>
      <c r="AU36" s="143"/>
      <c r="AV36" s="143"/>
      <c r="AW36" s="144"/>
      <c r="AX36" s="69"/>
    </row>
    <row r="37" spans="1:50" s="61" customFormat="1" ht="13.5" customHeight="1">
      <c r="A37" s="67"/>
      <c r="B37" s="89" t="s">
        <v>157</v>
      </c>
      <c r="C37" s="90"/>
      <c r="D37" s="90"/>
      <c r="E37" s="90"/>
      <c r="F37" s="91"/>
      <c r="G37" s="108" t="s">
        <v>152</v>
      </c>
      <c r="H37" s="109"/>
      <c r="I37" s="109"/>
      <c r="J37" s="109"/>
      <c r="K37" s="109"/>
      <c r="L37" s="109"/>
      <c r="M37" s="109" t="s">
        <v>153</v>
      </c>
      <c r="N37" s="109"/>
      <c r="O37" s="109"/>
      <c r="P37" s="109"/>
      <c r="Q37" s="109"/>
      <c r="R37" s="109"/>
      <c r="S37" s="109" t="s">
        <v>154</v>
      </c>
      <c r="T37" s="109"/>
      <c r="U37" s="109"/>
      <c r="V37" s="109"/>
      <c r="W37" s="109"/>
      <c r="X37" s="145"/>
      <c r="Y37" s="68"/>
      <c r="Z37" s="68"/>
      <c r="AA37" s="146" t="s">
        <v>157</v>
      </c>
      <c r="AB37" s="147"/>
      <c r="AC37" s="147"/>
      <c r="AD37" s="147"/>
      <c r="AE37" s="148"/>
      <c r="AF37" s="121" t="s">
        <v>152</v>
      </c>
      <c r="AG37" s="122"/>
      <c r="AH37" s="122"/>
      <c r="AI37" s="122"/>
      <c r="AJ37" s="122"/>
      <c r="AK37" s="122"/>
      <c r="AL37" s="122" t="s">
        <v>153</v>
      </c>
      <c r="AM37" s="122"/>
      <c r="AN37" s="122"/>
      <c r="AO37" s="122"/>
      <c r="AP37" s="122"/>
      <c r="AQ37" s="122"/>
      <c r="AR37" s="122" t="s">
        <v>154</v>
      </c>
      <c r="AS37" s="122"/>
      <c r="AT37" s="122"/>
      <c r="AU37" s="122"/>
      <c r="AV37" s="122"/>
      <c r="AW37" s="138"/>
      <c r="AX37" s="69"/>
    </row>
    <row r="38" spans="1:50" s="61" customFormat="1" ht="21.95" customHeight="1">
      <c r="A38" s="67"/>
      <c r="B38" s="92"/>
      <c r="C38" s="93"/>
      <c r="D38" s="93"/>
      <c r="E38" s="93"/>
      <c r="F38" s="94"/>
      <c r="G38" s="139"/>
      <c r="H38" s="140"/>
      <c r="I38" s="140"/>
      <c r="J38" s="140"/>
      <c r="K38" s="140"/>
      <c r="L38" s="140"/>
      <c r="M38" s="140"/>
      <c r="N38" s="140"/>
      <c r="O38" s="140"/>
      <c r="P38" s="140"/>
      <c r="Q38" s="140"/>
      <c r="R38" s="140"/>
      <c r="S38" s="140"/>
      <c r="T38" s="140"/>
      <c r="U38" s="140"/>
      <c r="V38" s="140"/>
      <c r="W38" s="140"/>
      <c r="X38" s="141"/>
      <c r="Y38" s="68"/>
      <c r="Z38" s="68"/>
      <c r="AA38" s="149"/>
      <c r="AB38" s="150"/>
      <c r="AC38" s="150"/>
      <c r="AD38" s="150"/>
      <c r="AE38" s="151"/>
      <c r="AF38" s="142"/>
      <c r="AG38" s="143"/>
      <c r="AH38" s="143"/>
      <c r="AI38" s="143"/>
      <c r="AJ38" s="143"/>
      <c r="AK38" s="143"/>
      <c r="AL38" s="143"/>
      <c r="AM38" s="143"/>
      <c r="AN38" s="143"/>
      <c r="AO38" s="143"/>
      <c r="AP38" s="143"/>
      <c r="AQ38" s="143"/>
      <c r="AR38" s="143"/>
      <c r="AS38" s="143"/>
      <c r="AT38" s="143"/>
      <c r="AU38" s="143"/>
      <c r="AV38" s="143"/>
      <c r="AW38" s="144"/>
      <c r="AX38" s="69"/>
    </row>
    <row r="39" spans="1:50" s="61" customFormat="1" ht="13.5" customHeight="1">
      <c r="A39" s="67"/>
      <c r="B39" s="89" t="s">
        <v>160</v>
      </c>
      <c r="C39" s="90"/>
      <c r="D39" s="90"/>
      <c r="E39" s="90"/>
      <c r="F39" s="91"/>
      <c r="G39" s="108" t="s">
        <v>161</v>
      </c>
      <c r="H39" s="109"/>
      <c r="I39" s="109"/>
      <c r="J39" s="109"/>
      <c r="K39" s="109"/>
      <c r="L39" s="109"/>
      <c r="M39" s="109" t="s">
        <v>179</v>
      </c>
      <c r="N39" s="109"/>
      <c r="O39" s="109"/>
      <c r="P39" s="109"/>
      <c r="Q39" s="109"/>
      <c r="R39" s="109"/>
      <c r="S39" s="109" t="s">
        <v>162</v>
      </c>
      <c r="T39" s="109"/>
      <c r="U39" s="109"/>
      <c r="V39" s="109"/>
      <c r="W39" s="109"/>
      <c r="X39" s="145"/>
      <c r="Y39" s="68"/>
      <c r="Z39" s="68"/>
      <c r="AA39" s="146" t="s">
        <v>160</v>
      </c>
      <c r="AB39" s="147"/>
      <c r="AC39" s="147"/>
      <c r="AD39" s="147"/>
      <c r="AE39" s="148"/>
      <c r="AF39" s="121" t="s">
        <v>161</v>
      </c>
      <c r="AG39" s="122"/>
      <c r="AH39" s="122"/>
      <c r="AI39" s="122"/>
      <c r="AJ39" s="122"/>
      <c r="AK39" s="122"/>
      <c r="AL39" s="122" t="s">
        <v>179</v>
      </c>
      <c r="AM39" s="122"/>
      <c r="AN39" s="122"/>
      <c r="AO39" s="122"/>
      <c r="AP39" s="122"/>
      <c r="AQ39" s="122"/>
      <c r="AR39" s="122" t="s">
        <v>163</v>
      </c>
      <c r="AS39" s="122"/>
      <c r="AT39" s="122"/>
      <c r="AU39" s="122"/>
      <c r="AV39" s="122"/>
      <c r="AW39" s="138"/>
      <c r="AX39" s="69"/>
    </row>
    <row r="40" spans="1:50" s="61" customFormat="1" ht="21.95" customHeight="1">
      <c r="A40" s="67"/>
      <c r="B40" s="92"/>
      <c r="C40" s="93"/>
      <c r="D40" s="93"/>
      <c r="E40" s="93"/>
      <c r="F40" s="94"/>
      <c r="G40" s="139"/>
      <c r="H40" s="140"/>
      <c r="I40" s="140"/>
      <c r="J40" s="140"/>
      <c r="K40" s="140"/>
      <c r="L40" s="140"/>
      <c r="M40" s="140"/>
      <c r="N40" s="140"/>
      <c r="O40" s="140"/>
      <c r="P40" s="140"/>
      <c r="Q40" s="140"/>
      <c r="R40" s="140"/>
      <c r="S40" s="140"/>
      <c r="T40" s="140"/>
      <c r="U40" s="140"/>
      <c r="V40" s="140"/>
      <c r="W40" s="140"/>
      <c r="X40" s="141"/>
      <c r="Y40" s="68"/>
      <c r="Z40" s="68"/>
      <c r="AA40" s="149"/>
      <c r="AB40" s="150"/>
      <c r="AC40" s="150"/>
      <c r="AD40" s="150"/>
      <c r="AE40" s="151"/>
      <c r="AF40" s="142"/>
      <c r="AG40" s="143"/>
      <c r="AH40" s="143"/>
      <c r="AI40" s="143"/>
      <c r="AJ40" s="143"/>
      <c r="AK40" s="143"/>
      <c r="AL40" s="143"/>
      <c r="AM40" s="143"/>
      <c r="AN40" s="143"/>
      <c r="AO40" s="143"/>
      <c r="AP40" s="143"/>
      <c r="AQ40" s="143"/>
      <c r="AR40" s="143"/>
      <c r="AS40" s="143"/>
      <c r="AT40" s="143"/>
      <c r="AU40" s="143"/>
      <c r="AV40" s="143"/>
      <c r="AW40" s="144"/>
      <c r="AX40" s="69"/>
    </row>
    <row r="41" spans="1:50" s="61" customFormat="1" ht="13.5" customHeight="1">
      <c r="A41" s="67"/>
      <c r="B41" s="89" t="s">
        <v>166</v>
      </c>
      <c r="C41" s="90"/>
      <c r="D41" s="90"/>
      <c r="E41" s="90"/>
      <c r="F41" s="91"/>
      <c r="G41" s="108" t="s">
        <v>161</v>
      </c>
      <c r="H41" s="109"/>
      <c r="I41" s="109"/>
      <c r="J41" s="109"/>
      <c r="K41" s="109"/>
      <c r="L41" s="109"/>
      <c r="M41" s="109" t="s">
        <v>179</v>
      </c>
      <c r="N41" s="109"/>
      <c r="O41" s="109"/>
      <c r="P41" s="109"/>
      <c r="Q41" s="109"/>
      <c r="R41" s="109"/>
      <c r="S41" s="109" t="s">
        <v>162</v>
      </c>
      <c r="T41" s="109"/>
      <c r="U41" s="109"/>
      <c r="V41" s="109"/>
      <c r="W41" s="109"/>
      <c r="X41" s="145"/>
      <c r="Y41" s="68"/>
      <c r="Z41" s="68"/>
      <c r="AA41" s="146" t="s">
        <v>166</v>
      </c>
      <c r="AB41" s="147"/>
      <c r="AC41" s="147"/>
      <c r="AD41" s="147"/>
      <c r="AE41" s="148"/>
      <c r="AF41" s="121" t="s">
        <v>161</v>
      </c>
      <c r="AG41" s="122"/>
      <c r="AH41" s="122"/>
      <c r="AI41" s="122"/>
      <c r="AJ41" s="122"/>
      <c r="AK41" s="122"/>
      <c r="AL41" s="122" t="s">
        <v>179</v>
      </c>
      <c r="AM41" s="122"/>
      <c r="AN41" s="122"/>
      <c r="AO41" s="122"/>
      <c r="AP41" s="122"/>
      <c r="AQ41" s="122"/>
      <c r="AR41" s="122" t="s">
        <v>162</v>
      </c>
      <c r="AS41" s="122"/>
      <c r="AT41" s="122"/>
      <c r="AU41" s="122"/>
      <c r="AV41" s="122"/>
      <c r="AW41" s="138"/>
      <c r="AX41" s="69"/>
    </row>
    <row r="42" spans="1:50" s="61" customFormat="1" ht="21.95" customHeight="1">
      <c r="A42" s="67"/>
      <c r="B42" s="92"/>
      <c r="C42" s="93"/>
      <c r="D42" s="93"/>
      <c r="E42" s="93"/>
      <c r="F42" s="94"/>
      <c r="G42" s="139"/>
      <c r="H42" s="140"/>
      <c r="I42" s="140"/>
      <c r="J42" s="140"/>
      <c r="K42" s="140"/>
      <c r="L42" s="140"/>
      <c r="M42" s="140"/>
      <c r="N42" s="140"/>
      <c r="O42" s="140"/>
      <c r="P42" s="140"/>
      <c r="Q42" s="140"/>
      <c r="R42" s="140"/>
      <c r="S42" s="140"/>
      <c r="T42" s="140"/>
      <c r="U42" s="140"/>
      <c r="V42" s="140"/>
      <c r="W42" s="140"/>
      <c r="X42" s="141"/>
      <c r="Y42" s="68"/>
      <c r="Z42" s="68"/>
      <c r="AA42" s="149"/>
      <c r="AB42" s="150"/>
      <c r="AC42" s="150"/>
      <c r="AD42" s="150"/>
      <c r="AE42" s="151"/>
      <c r="AF42" s="142"/>
      <c r="AG42" s="143"/>
      <c r="AH42" s="143"/>
      <c r="AI42" s="143"/>
      <c r="AJ42" s="143"/>
      <c r="AK42" s="143"/>
      <c r="AL42" s="143"/>
      <c r="AM42" s="143"/>
      <c r="AN42" s="143"/>
      <c r="AO42" s="143"/>
      <c r="AP42" s="143"/>
      <c r="AQ42" s="143"/>
      <c r="AR42" s="143"/>
      <c r="AS42" s="143"/>
      <c r="AT42" s="143"/>
      <c r="AU42" s="143"/>
      <c r="AV42" s="143"/>
      <c r="AW42" s="144"/>
      <c r="AX42" s="69"/>
    </row>
    <row r="43" spans="1:50" s="61" customFormat="1" ht="13.5" customHeight="1">
      <c r="A43" s="67"/>
      <c r="B43" s="89" t="s">
        <v>169</v>
      </c>
      <c r="C43" s="90"/>
      <c r="D43" s="90"/>
      <c r="E43" s="90"/>
      <c r="F43" s="91"/>
      <c r="G43" s="108" t="s">
        <v>170</v>
      </c>
      <c r="H43" s="109"/>
      <c r="I43" s="109"/>
      <c r="J43" s="109"/>
      <c r="K43" s="109"/>
      <c r="L43" s="109"/>
      <c r="M43" s="109" t="s">
        <v>171</v>
      </c>
      <c r="N43" s="109"/>
      <c r="O43" s="109"/>
      <c r="P43" s="109"/>
      <c r="Q43" s="109"/>
      <c r="R43" s="109"/>
      <c r="S43" s="109" t="s">
        <v>172</v>
      </c>
      <c r="T43" s="109"/>
      <c r="U43" s="109"/>
      <c r="V43" s="109"/>
      <c r="W43" s="109"/>
      <c r="X43" s="145"/>
      <c r="Y43" s="68"/>
      <c r="Z43" s="68"/>
      <c r="AA43" s="146" t="s">
        <v>169</v>
      </c>
      <c r="AB43" s="147"/>
      <c r="AC43" s="147"/>
      <c r="AD43" s="147"/>
      <c r="AE43" s="148"/>
      <c r="AF43" s="121" t="s">
        <v>173</v>
      </c>
      <c r="AG43" s="122"/>
      <c r="AH43" s="122"/>
      <c r="AI43" s="122"/>
      <c r="AJ43" s="122"/>
      <c r="AK43" s="122"/>
      <c r="AL43" s="122" t="s">
        <v>171</v>
      </c>
      <c r="AM43" s="122"/>
      <c r="AN43" s="122"/>
      <c r="AO43" s="122"/>
      <c r="AP43" s="122"/>
      <c r="AQ43" s="122"/>
      <c r="AR43" s="122" t="s">
        <v>172</v>
      </c>
      <c r="AS43" s="122"/>
      <c r="AT43" s="122"/>
      <c r="AU43" s="122"/>
      <c r="AV43" s="122"/>
      <c r="AW43" s="138"/>
      <c r="AX43" s="69"/>
    </row>
    <row r="44" spans="1:50" s="61" customFormat="1" ht="21.95" customHeight="1">
      <c r="A44" s="67"/>
      <c r="B44" s="92"/>
      <c r="C44" s="93"/>
      <c r="D44" s="93"/>
      <c r="E44" s="93"/>
      <c r="F44" s="94"/>
      <c r="G44" s="139"/>
      <c r="H44" s="140"/>
      <c r="I44" s="140"/>
      <c r="J44" s="140"/>
      <c r="K44" s="140"/>
      <c r="L44" s="140"/>
      <c r="M44" s="140"/>
      <c r="N44" s="140"/>
      <c r="O44" s="140"/>
      <c r="P44" s="140"/>
      <c r="Q44" s="140"/>
      <c r="R44" s="140"/>
      <c r="S44" s="140"/>
      <c r="T44" s="140"/>
      <c r="U44" s="140"/>
      <c r="V44" s="140"/>
      <c r="W44" s="140"/>
      <c r="X44" s="141"/>
      <c r="Y44" s="68"/>
      <c r="Z44" s="68"/>
      <c r="AA44" s="149"/>
      <c r="AB44" s="150"/>
      <c r="AC44" s="150"/>
      <c r="AD44" s="150"/>
      <c r="AE44" s="151"/>
      <c r="AF44" s="142"/>
      <c r="AG44" s="143"/>
      <c r="AH44" s="143"/>
      <c r="AI44" s="143"/>
      <c r="AJ44" s="143"/>
      <c r="AK44" s="143"/>
      <c r="AL44" s="143"/>
      <c r="AM44" s="143"/>
      <c r="AN44" s="143"/>
      <c r="AO44" s="143"/>
      <c r="AP44" s="143"/>
      <c r="AQ44" s="143"/>
      <c r="AR44" s="143"/>
      <c r="AS44" s="143"/>
      <c r="AT44" s="143"/>
      <c r="AU44" s="143"/>
      <c r="AV44" s="143"/>
      <c r="AW44" s="144"/>
      <c r="AX44" s="69"/>
    </row>
    <row r="45" spans="1:50" s="61" customFormat="1" ht="13.5" customHeight="1">
      <c r="A45" s="67"/>
      <c r="B45" s="89" t="s">
        <v>176</v>
      </c>
      <c r="C45" s="90"/>
      <c r="D45" s="90"/>
      <c r="E45" s="90"/>
      <c r="F45" s="91"/>
      <c r="G45" s="108" t="s">
        <v>170</v>
      </c>
      <c r="H45" s="109"/>
      <c r="I45" s="109"/>
      <c r="J45" s="109"/>
      <c r="K45" s="109"/>
      <c r="L45" s="109"/>
      <c r="M45" s="109" t="s">
        <v>171</v>
      </c>
      <c r="N45" s="109"/>
      <c r="O45" s="109"/>
      <c r="P45" s="109"/>
      <c r="Q45" s="109"/>
      <c r="R45" s="109"/>
      <c r="S45" s="109" t="s">
        <v>172</v>
      </c>
      <c r="T45" s="109"/>
      <c r="U45" s="109"/>
      <c r="V45" s="109"/>
      <c r="W45" s="109"/>
      <c r="X45" s="145"/>
      <c r="Y45" s="68"/>
      <c r="Z45" s="68"/>
      <c r="AA45" s="146" t="s">
        <v>176</v>
      </c>
      <c r="AB45" s="147"/>
      <c r="AC45" s="147"/>
      <c r="AD45" s="147"/>
      <c r="AE45" s="148"/>
      <c r="AF45" s="121" t="s">
        <v>173</v>
      </c>
      <c r="AG45" s="122"/>
      <c r="AH45" s="122"/>
      <c r="AI45" s="122"/>
      <c r="AJ45" s="122"/>
      <c r="AK45" s="122"/>
      <c r="AL45" s="122" t="s">
        <v>171</v>
      </c>
      <c r="AM45" s="122"/>
      <c r="AN45" s="122"/>
      <c r="AO45" s="122"/>
      <c r="AP45" s="122"/>
      <c r="AQ45" s="122"/>
      <c r="AR45" s="122" t="s">
        <v>172</v>
      </c>
      <c r="AS45" s="122"/>
      <c r="AT45" s="122"/>
      <c r="AU45" s="122"/>
      <c r="AV45" s="122"/>
      <c r="AW45" s="138"/>
      <c r="AX45" s="69"/>
    </row>
    <row r="46" spans="1:50" s="61" customFormat="1" ht="21.95" customHeight="1">
      <c r="A46" s="67"/>
      <c r="B46" s="92"/>
      <c r="C46" s="93"/>
      <c r="D46" s="93"/>
      <c r="E46" s="93"/>
      <c r="F46" s="94"/>
      <c r="G46" s="139"/>
      <c r="H46" s="140"/>
      <c r="I46" s="140"/>
      <c r="J46" s="140"/>
      <c r="K46" s="140"/>
      <c r="L46" s="140"/>
      <c r="M46" s="140"/>
      <c r="N46" s="140"/>
      <c r="O46" s="140"/>
      <c r="P46" s="140"/>
      <c r="Q46" s="140"/>
      <c r="R46" s="140"/>
      <c r="S46" s="140"/>
      <c r="T46" s="140"/>
      <c r="U46" s="140"/>
      <c r="V46" s="140"/>
      <c r="W46" s="140"/>
      <c r="X46" s="141"/>
      <c r="Y46" s="68"/>
      <c r="Z46" s="68"/>
      <c r="AA46" s="149"/>
      <c r="AB46" s="150"/>
      <c r="AC46" s="150"/>
      <c r="AD46" s="150"/>
      <c r="AE46" s="151"/>
      <c r="AF46" s="142"/>
      <c r="AG46" s="143"/>
      <c r="AH46" s="143"/>
      <c r="AI46" s="143"/>
      <c r="AJ46" s="143"/>
      <c r="AK46" s="143"/>
      <c r="AL46" s="143"/>
      <c r="AM46" s="143"/>
      <c r="AN46" s="143"/>
      <c r="AO46" s="143"/>
      <c r="AP46" s="143"/>
      <c r="AQ46" s="143"/>
      <c r="AR46" s="143"/>
      <c r="AS46" s="143"/>
      <c r="AT46" s="143"/>
      <c r="AU46" s="143"/>
      <c r="AV46" s="143"/>
      <c r="AW46" s="144"/>
      <c r="AX46" s="69"/>
    </row>
    <row r="47" spans="1:50" ht="20.100000000000001" customHeight="1">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row>
    <row r="49" spans="2:24" ht="14.25" thickBot="1"/>
    <row r="50" spans="2:24">
      <c r="B50" s="81"/>
      <c r="C50" s="82"/>
      <c r="D50" s="82"/>
      <c r="E50" s="82"/>
      <c r="F50" s="82"/>
      <c r="G50" s="82"/>
      <c r="H50" s="82"/>
      <c r="I50" s="82"/>
      <c r="J50" s="82"/>
      <c r="K50" s="82"/>
      <c r="L50" s="82"/>
      <c r="M50" s="82"/>
      <c r="N50" s="82"/>
      <c r="O50" s="82"/>
      <c r="P50" s="82"/>
      <c r="Q50" s="82"/>
      <c r="R50" s="82"/>
      <c r="S50" s="82"/>
      <c r="T50" s="82"/>
      <c r="U50" s="82"/>
      <c r="V50" s="82"/>
      <c r="W50" s="82"/>
      <c r="X50" s="83"/>
    </row>
    <row r="51" spans="2:24" ht="30" customHeight="1">
      <c r="B51" s="84"/>
      <c r="C51" s="80" t="s">
        <v>187</v>
      </c>
      <c r="D51" s="79"/>
      <c r="E51" s="79"/>
      <c r="F51" s="79"/>
      <c r="G51" s="79"/>
      <c r="H51" s="79"/>
      <c r="I51" s="79"/>
      <c r="J51" s="79"/>
      <c r="K51" s="79"/>
      <c r="L51" s="79"/>
      <c r="M51" s="79"/>
      <c r="N51" s="79"/>
      <c r="O51" s="79"/>
      <c r="P51" s="79"/>
      <c r="Q51" s="79"/>
      <c r="R51" s="79"/>
      <c r="S51" s="79"/>
      <c r="T51" s="79"/>
      <c r="U51" s="79"/>
      <c r="V51" s="79"/>
      <c r="W51" s="79"/>
      <c r="X51" s="85"/>
    </row>
    <row r="52" spans="2:24" ht="30" customHeight="1">
      <c r="B52" s="84"/>
      <c r="C52" s="80" t="s">
        <v>188</v>
      </c>
      <c r="D52" s="79"/>
      <c r="E52" s="79"/>
      <c r="F52" s="79"/>
      <c r="G52" s="79"/>
      <c r="H52" s="79"/>
      <c r="I52" s="79"/>
      <c r="J52" s="79"/>
      <c r="K52" s="79"/>
      <c r="L52" s="79"/>
      <c r="M52" s="79"/>
      <c r="N52" s="79"/>
      <c r="O52" s="79"/>
      <c r="P52" s="79"/>
      <c r="Q52" s="79"/>
      <c r="R52" s="79"/>
      <c r="S52" s="79"/>
      <c r="T52" s="79"/>
      <c r="U52" s="79"/>
      <c r="V52" s="79"/>
      <c r="W52" s="79"/>
      <c r="X52" s="85"/>
    </row>
    <row r="53" spans="2:24" ht="14.25" thickBot="1">
      <c r="B53" s="86"/>
      <c r="C53" s="87"/>
      <c r="D53" s="87"/>
      <c r="E53" s="87"/>
      <c r="F53" s="87"/>
      <c r="G53" s="87"/>
      <c r="H53" s="87"/>
      <c r="I53" s="87"/>
      <c r="J53" s="87"/>
      <c r="K53" s="87"/>
      <c r="L53" s="87"/>
      <c r="M53" s="87"/>
      <c r="N53" s="87"/>
      <c r="O53" s="87"/>
      <c r="P53" s="87"/>
      <c r="Q53" s="87"/>
      <c r="R53" s="87"/>
      <c r="S53" s="87"/>
      <c r="T53" s="87"/>
      <c r="U53" s="87"/>
      <c r="V53" s="87"/>
      <c r="W53" s="87"/>
      <c r="X53" s="88"/>
    </row>
  </sheetData>
  <sheetProtection password="DD57" sheet="1" objects="1" scenarios="1"/>
  <mergeCells count="241">
    <mergeCell ref="B2:D2"/>
    <mergeCell ref="B3:D3"/>
    <mergeCell ref="E2:I2"/>
    <mergeCell ref="E3:I3"/>
    <mergeCell ref="J2:O2"/>
    <mergeCell ref="J3:O3"/>
    <mergeCell ref="P2:U2"/>
    <mergeCell ref="P3:U3"/>
    <mergeCell ref="AA33:AE33"/>
    <mergeCell ref="G32:L32"/>
    <mergeCell ref="B8:F8"/>
    <mergeCell ref="B9:F9"/>
    <mergeCell ref="B10:F10"/>
    <mergeCell ref="B11:F11"/>
    <mergeCell ref="B12:F12"/>
    <mergeCell ref="B13:F13"/>
    <mergeCell ref="B14:F14"/>
    <mergeCell ref="B15:F15"/>
    <mergeCell ref="G9:L9"/>
    <mergeCell ref="G12:L12"/>
    <mergeCell ref="G8:L8"/>
    <mergeCell ref="G13:L13"/>
    <mergeCell ref="G15:L15"/>
    <mergeCell ref="G14:L14"/>
    <mergeCell ref="AR26:AW26"/>
    <mergeCell ref="G27:L27"/>
    <mergeCell ref="M27:R27"/>
    <mergeCell ref="S27:X27"/>
    <mergeCell ref="AF27:AK27"/>
    <mergeCell ref="AL27:AQ27"/>
    <mergeCell ref="AR27:AW27"/>
    <mergeCell ref="B26:F27"/>
    <mergeCell ref="G26:L26"/>
    <mergeCell ref="M26:R26"/>
    <mergeCell ref="S26:X26"/>
    <mergeCell ref="AA26:AE27"/>
    <mergeCell ref="AR24:AW24"/>
    <mergeCell ref="G25:L25"/>
    <mergeCell ref="M25:R25"/>
    <mergeCell ref="S25:X25"/>
    <mergeCell ref="AF25:AK25"/>
    <mergeCell ref="AL25:AQ25"/>
    <mergeCell ref="AR25:AW25"/>
    <mergeCell ref="G24:L24"/>
    <mergeCell ref="M24:R24"/>
    <mergeCell ref="S24:X24"/>
    <mergeCell ref="AA24:AE25"/>
    <mergeCell ref="AF24:AK24"/>
    <mergeCell ref="AR22:AW22"/>
    <mergeCell ref="G23:L23"/>
    <mergeCell ref="M23:R23"/>
    <mergeCell ref="S23:X23"/>
    <mergeCell ref="AF23:AK23"/>
    <mergeCell ref="AL23:AQ23"/>
    <mergeCell ref="AR23:AW23"/>
    <mergeCell ref="G22:L22"/>
    <mergeCell ref="M22:R22"/>
    <mergeCell ref="S22:X22"/>
    <mergeCell ref="AA22:AE23"/>
    <mergeCell ref="AF22:AK22"/>
    <mergeCell ref="AR20:AW20"/>
    <mergeCell ref="G21:L21"/>
    <mergeCell ref="M21:R21"/>
    <mergeCell ref="S21:X21"/>
    <mergeCell ref="AF21:AK21"/>
    <mergeCell ref="AL21:AQ21"/>
    <mergeCell ref="AR21:AW21"/>
    <mergeCell ref="G20:L20"/>
    <mergeCell ref="M20:R20"/>
    <mergeCell ref="S20:X20"/>
    <mergeCell ref="AA20:AE21"/>
    <mergeCell ref="AF20:AK20"/>
    <mergeCell ref="AR18:AW18"/>
    <mergeCell ref="G19:L19"/>
    <mergeCell ref="M19:R19"/>
    <mergeCell ref="S19:X19"/>
    <mergeCell ref="AF19:AK19"/>
    <mergeCell ref="AL19:AQ19"/>
    <mergeCell ref="AR19:AW19"/>
    <mergeCell ref="G18:L18"/>
    <mergeCell ref="M18:R18"/>
    <mergeCell ref="S18:X18"/>
    <mergeCell ref="AA18:AE19"/>
    <mergeCell ref="AF18:AK18"/>
    <mergeCell ref="AR16:AW16"/>
    <mergeCell ref="G17:L17"/>
    <mergeCell ref="M17:R17"/>
    <mergeCell ref="S17:X17"/>
    <mergeCell ref="AF17:AK17"/>
    <mergeCell ref="AL17:AQ17"/>
    <mergeCell ref="AR17:AW17"/>
    <mergeCell ref="G16:L16"/>
    <mergeCell ref="M16:R16"/>
    <mergeCell ref="S16:X16"/>
    <mergeCell ref="AA16:AE17"/>
    <mergeCell ref="AF16:AK16"/>
    <mergeCell ref="AL45:AQ45"/>
    <mergeCell ref="AR45:AW45"/>
    <mergeCell ref="G46:L46"/>
    <mergeCell ref="M46:R46"/>
    <mergeCell ref="S46:X46"/>
    <mergeCell ref="AF46:AK46"/>
    <mergeCell ref="AL46:AQ46"/>
    <mergeCell ref="AR46:AW46"/>
    <mergeCell ref="G45:L45"/>
    <mergeCell ref="M45:R45"/>
    <mergeCell ref="S45:X45"/>
    <mergeCell ref="AA45:AE46"/>
    <mergeCell ref="AF45:AK45"/>
    <mergeCell ref="AL43:AQ43"/>
    <mergeCell ref="AR43:AW43"/>
    <mergeCell ref="G44:L44"/>
    <mergeCell ref="M44:R44"/>
    <mergeCell ref="S44:X44"/>
    <mergeCell ref="AF44:AK44"/>
    <mergeCell ref="AL44:AQ44"/>
    <mergeCell ref="AR44:AW44"/>
    <mergeCell ref="G43:L43"/>
    <mergeCell ref="M43:R43"/>
    <mergeCell ref="S43:X43"/>
    <mergeCell ref="AA43:AE44"/>
    <mergeCell ref="AF43:AK43"/>
    <mergeCell ref="AL41:AQ41"/>
    <mergeCell ref="AR41:AW41"/>
    <mergeCell ref="G42:L42"/>
    <mergeCell ref="M42:R42"/>
    <mergeCell ref="S42:X42"/>
    <mergeCell ref="AF42:AK42"/>
    <mergeCell ref="AL42:AQ42"/>
    <mergeCell ref="AR42:AW42"/>
    <mergeCell ref="G41:L41"/>
    <mergeCell ref="M41:R41"/>
    <mergeCell ref="S41:X41"/>
    <mergeCell ref="AA41:AE42"/>
    <mergeCell ref="AF41:AK41"/>
    <mergeCell ref="AL39:AQ39"/>
    <mergeCell ref="AR39:AW39"/>
    <mergeCell ref="G40:L40"/>
    <mergeCell ref="M40:R40"/>
    <mergeCell ref="S40:X40"/>
    <mergeCell ref="AF40:AK40"/>
    <mergeCell ref="AL40:AQ40"/>
    <mergeCell ref="AR40:AW40"/>
    <mergeCell ref="G39:L39"/>
    <mergeCell ref="M39:R39"/>
    <mergeCell ref="S39:X39"/>
    <mergeCell ref="AA39:AE40"/>
    <mergeCell ref="AF39:AK39"/>
    <mergeCell ref="AL37:AQ37"/>
    <mergeCell ref="AR37:AW37"/>
    <mergeCell ref="G38:L38"/>
    <mergeCell ref="M38:R38"/>
    <mergeCell ref="S38:X38"/>
    <mergeCell ref="AF38:AK38"/>
    <mergeCell ref="AL38:AQ38"/>
    <mergeCell ref="AR38:AW38"/>
    <mergeCell ref="AL35:AQ35"/>
    <mergeCell ref="AR35:AW35"/>
    <mergeCell ref="G36:L36"/>
    <mergeCell ref="M36:R36"/>
    <mergeCell ref="S36:X36"/>
    <mergeCell ref="AF36:AK36"/>
    <mergeCell ref="AL36:AQ36"/>
    <mergeCell ref="AR36:AW36"/>
    <mergeCell ref="S35:X35"/>
    <mergeCell ref="AA35:AE36"/>
    <mergeCell ref="AF35:AK35"/>
    <mergeCell ref="S37:X37"/>
    <mergeCell ref="AA37:AE38"/>
    <mergeCell ref="AF37:AK37"/>
    <mergeCell ref="G35:L35"/>
    <mergeCell ref="M35:R35"/>
    <mergeCell ref="AM11:AQ11"/>
    <mergeCell ref="AF12:AK12"/>
    <mergeCell ref="AF13:AK13"/>
    <mergeCell ref="AF14:AK14"/>
    <mergeCell ref="AF8:AK8"/>
    <mergeCell ref="AF9:AK9"/>
    <mergeCell ref="AG10:AK10"/>
    <mergeCell ref="B7:F7"/>
    <mergeCell ref="AM10:AQ10"/>
    <mergeCell ref="AA12:AE12"/>
    <mergeCell ref="AA13:AE13"/>
    <mergeCell ref="AA14:AE14"/>
    <mergeCell ref="AA7:AE7"/>
    <mergeCell ref="AA8:AE8"/>
    <mergeCell ref="AA9:AE9"/>
    <mergeCell ref="AA10:AE10"/>
    <mergeCell ref="AA11:AE11"/>
    <mergeCell ref="G7:L7"/>
    <mergeCell ref="AF7:AK7"/>
    <mergeCell ref="AM31:AQ31"/>
    <mergeCell ref="AF32:AK32"/>
    <mergeCell ref="AF33:AK33"/>
    <mergeCell ref="AF34:AK34"/>
    <mergeCell ref="AG30:AK30"/>
    <mergeCell ref="AM30:AQ30"/>
    <mergeCell ref="AF15:AK15"/>
    <mergeCell ref="AF26:AK26"/>
    <mergeCell ref="AA31:AE31"/>
    <mergeCell ref="AA32:AE32"/>
    <mergeCell ref="AL16:AQ16"/>
    <mergeCell ref="AL18:AQ18"/>
    <mergeCell ref="AL20:AQ20"/>
    <mergeCell ref="AL22:AQ22"/>
    <mergeCell ref="AL24:AQ24"/>
    <mergeCell ref="AL26:AQ26"/>
    <mergeCell ref="AA34:AE34"/>
    <mergeCell ref="AA15:AE15"/>
    <mergeCell ref="AA30:AE30"/>
    <mergeCell ref="B6:L6"/>
    <mergeCell ref="AG31:AK31"/>
    <mergeCell ref="AG11:AK11"/>
    <mergeCell ref="H30:L30"/>
    <mergeCell ref="H10:L10"/>
    <mergeCell ref="N10:R10"/>
    <mergeCell ref="H11:L11"/>
    <mergeCell ref="N11:R11"/>
    <mergeCell ref="G37:L37"/>
    <mergeCell ref="M37:R37"/>
    <mergeCell ref="N30:R30"/>
    <mergeCell ref="H31:L31"/>
    <mergeCell ref="N31:R31"/>
    <mergeCell ref="G33:L33"/>
    <mergeCell ref="G34:L34"/>
    <mergeCell ref="B45:F46"/>
    <mergeCell ref="B16:F17"/>
    <mergeCell ref="B18:F19"/>
    <mergeCell ref="B20:F21"/>
    <mergeCell ref="B22:F23"/>
    <mergeCell ref="B24:F25"/>
    <mergeCell ref="B35:F36"/>
    <mergeCell ref="B37:F38"/>
    <mergeCell ref="B39:F40"/>
    <mergeCell ref="B41:F42"/>
    <mergeCell ref="B43:F44"/>
    <mergeCell ref="B30:F30"/>
    <mergeCell ref="B31:F31"/>
    <mergeCell ref="B32:F32"/>
    <mergeCell ref="B33:F33"/>
    <mergeCell ref="B34:F34"/>
  </mergeCells>
  <phoneticPr fontId="3"/>
  <dataValidations xWindow="615" yWindow="317" count="45">
    <dataValidation imeMode="hiragana" allowBlank="1" showInputMessage="1" showErrorMessage="1" sqref="M10:M11 G30:G31 M30:M31 G10:G11 E3:I3"/>
    <dataValidation type="textLength" imeMode="halfAlpha" operator="equal" allowBlank="1" showInputMessage="1" showErrorMessage="1" error="ハイフンは入力不要です。" prompt="半角数字10桁を入力してください。_x000a_※ー（ハイフン）は不要です。_x000a__x000a_※基礎年金番号が付番されていない方（現在20歳未満で、初めて就職した方）は入力不要です。" sqref="G14:L14">
      <formula1>10</formula1>
    </dataValidation>
    <dataValidation type="date" imeMode="disabled" operator="greaterThanOrEqual" allowBlank="1" showInputMessage="1" showErrorMessage="1" error="日付の入力形式になっていない可能性があります。_x000a_元号アルファベットの後ろにドットを入力していませんか？" prompt="組合員資格を取得した日又は再取得した日付（※注：発令上の日付です。）をr5.4.1のように元号のアルファベットから年月日をドット（又はスラッシュ）を入れて入力してください。_x000a_なお、X票に移記されるときに7桁の数字に変換されます。_x000a_例：H2.4.3 → 4020403_x000a_元号（昭和:3 平成:4 令和:5）" sqref="G9:L9">
      <formula1>43922</formula1>
    </dataValidation>
    <dataValidation type="textLength" imeMode="disabled" operator="equal" allowBlank="1" showInputMessage="1" showErrorMessage="1" error="ハイフンは入力不要です。" prompt="半角数字10桁を入力してください。_x000a_※ー（ハイフン）は不要です。" sqref="G33:L33">
      <formula1>10</formula1>
    </dataValidation>
    <dataValidation imeMode="halfKatakana" allowBlank="1" showInputMessage="1" showErrorMessage="1" prompt="半角カタカナで姓を入力してください｡" sqref="H10:L10"/>
    <dataValidation imeMode="halfKatakana" allowBlank="1" showInputMessage="1" showErrorMessage="1" prompt="半角カタカナで名を入力してください｡" sqref="N10:R10"/>
    <dataValidation imeMode="halfKatakana" allowBlank="1" showInputMessage="1" showErrorMessage="1" prompt="半角カタカナで配偶者の姓を入力してください｡" sqref="H30:L30"/>
    <dataValidation imeMode="halfKatakana" allowBlank="1" showInputMessage="1" showErrorMessage="1" prompt="半角カタカナで配偶者の名を入力してください｡" sqref="N30:R30"/>
    <dataValidation imeMode="hiragana" allowBlank="1" showInputMessage="1" showErrorMessage="1" prompt="漢字（全角）で姓を入力してください。" sqref="H11:L11"/>
    <dataValidation imeMode="hiragana" allowBlank="1" showInputMessage="1" showErrorMessage="1" prompt="漢字（全角）で名を入力してください。" sqref="N11:R11"/>
    <dataValidation type="date" imeMode="halfAlpha" allowBlank="1" showInputMessage="1" showErrorMessage="1" error="日付の入力形式になっていない可能性があります。_x000a_元号アルファベットの後ろにドットを入力していませんか？" prompt="日付をr5.4.1のように元号のアルファベットから年月日をドット（又はスラッシュ）を入れて入力してください。_x000a_なお、X票に移記されるときに7桁の数字に変換されます。_x000a_例：H2.4.3 → 4020403_x000a_元号（昭和:3 平成:4 令和:5）" sqref="G12:L12">
      <formula1>9953</formula1>
      <formula2>45017</formula2>
    </dataValidation>
    <dataValidation type="date" imeMode="disabled" allowBlank="1" showInputMessage="1" showErrorMessage="1" error="日付の入力形式になっていない可能性があります。_x000a_元号アルファベットの後ろにドットを入力していませんか？" prompt="日付をr5.4.1のように元号のアルファベットから年月日をドット（又はスラッシュ）を入れて入力してください。_x000a_なお、X票に移記されるときに7桁の数字に変換されます。_x000a_例：H2.4.3 → 4020403_x000a_元号（昭和:3 平成:4 令和:5）" sqref="G32:L32">
      <formula1>9953</formula1>
      <formula2>45017</formula2>
    </dataValidation>
    <dataValidation imeMode="hiragana" allowBlank="1" showInputMessage="1" showErrorMessage="1" prompt="漢字（全角）で配偶者の姓を入力してください。" sqref="H31:L31"/>
    <dataValidation imeMode="hiragana" allowBlank="1" showInputMessage="1" showErrorMessage="1" prompt="漢字（全角）で配偶者の名を入力してください。" sqref="N31:R31"/>
    <dataValidation imeMode="disabled" allowBlank="1" showInputMessage="1" showErrorMessage="1" sqref="Z35:Z46 Z16:Z27"/>
    <dataValidation type="date" imeMode="disabled" operator="greaterThanOrEqual" allowBlank="1" showInputMessage="1" showErrorMessage="1" error="日付の入力形式になっていない可能性があります。_x000a_元号アルファベットの後ろにドットを入力していませんか？" prompt="作成日の日付をr5.4.1のように元号のアルファベットから年月日をドット（又はスラッシュ）を入れて入力してください。_x000a_例：r5.4.1　r5/4/1_x000a_（本年中なら 4/1 だけでも可）" sqref="G7:L7">
      <formula1>45017</formula1>
    </dataValidation>
    <dataValidation type="textLength" imeMode="halfAlpha" operator="lessThanOrEqual" allowBlank="1" showInputMessage="1" showErrorMessage="1" error="職員番号はアルファベットと10桁の数字すべて入力してください。" prompt="アルファベットと１０桁の半角数字を入れてください。_x000a_※給与明細書で確認できます。_x000a_※不明な場合は、未入力のままでも提出できます。_x000a_" sqref="G8:L8">
      <formula1>12</formula1>
    </dataValidation>
    <dataValidation type="textLength" imeMode="halfAlpha" operator="equal" allowBlank="1" showInputMessage="1" showErrorMessage="1" error="ハイフンは入力不要です。" prompt="半角数字７桁で入力してください。_x000a_※ー（ハイフン）は不要です。" sqref="G15:L15">
      <formula1>7</formula1>
    </dataValidation>
    <dataValidation type="textLength" imeMode="disabled" operator="equal" allowBlank="1" showInputMessage="1" showErrorMessage="1" prompt="半角数字７桁で入力してください。_x000a_※ー（ハイフン）は不要です。" sqref="G34:L34">
      <formula1>7</formula1>
    </dataValidation>
    <dataValidation imeMode="hiragana" allowBlank="1" showInputMessage="1" showErrorMessage="1" prompt="必要に応じて何々様方を全角で入力してください｡_x000a_※様方をつけてください。" sqref="S46:X46 S27:X27"/>
    <dataValidation imeMode="halfKatakana" allowBlank="1" showInputMessage="1" showErrorMessage="1" prompt="必要に応じて何々様方を半角カタカナで入力してください。_x000a_※様方（サマカタ）をつけてください。" sqref="S44:X44 S25:X25"/>
    <dataValidation imeMode="hiragana" allowBlank="1" showInputMessage="1" showErrorMessage="1" prompt="建物名（寮､マンション名等）を全角で入力してください｡" sqref="G46:L46 G27:L27"/>
    <dataValidation imeMode="halfKatakana" allowBlank="1" showInputMessage="1" showErrorMessage="1" prompt="建物名（寮､マンション名等）を半角カタカナ､英数字で入力してください｡" sqref="G44:L44"/>
    <dataValidation imeMode="hiragana" allowBlank="1" showInputMessage="1" showErrorMessage="1" prompt="地区名（町名）を全角で入力してください｡_x000a_※「大字」、「字」は入力しない。" sqref="M42:R42 M23:R23"/>
    <dataValidation imeMode="halfKatakana" allowBlank="1" showInputMessage="1" showErrorMessage="1" prompt="地区名（町名）を半角カタカナで入力してください｡_x000a_※「大字」、「字」は入力しない。" sqref="M40:R40 M21:R21"/>
    <dataValidation imeMode="hiragana" allowBlank="1" showInputMessage="1" showErrorMessage="1" prompt="●号棟～●号室を全角数字とハイフンで入力してください。" sqref="M46:R46"/>
    <dataValidation imeMode="halfAlpha" allowBlank="1" showInputMessage="1" showErrorMessage="1" prompt="●号棟～●号室を半角数字とハイフンで入力してください。" sqref="M44:R44"/>
    <dataValidation imeMode="hiragana" allowBlank="1" showInputMessage="1" showErrorMessage="1" prompt="丁目～番地・号までを全角数字とハイフンで入力してください｡_x000a_例：１－２－１_x000a__x000a_建物名を省略する場合は続けて部屋番号を全角数字とハイフンで入力してください。" sqref="S42:X42 S23:X23"/>
    <dataValidation imeMode="hiragana" allowBlank="1" showInputMessage="1" showErrorMessage="1" prompt="町・村を全角で入力してください｡" sqref="G42:L42 G23:L23"/>
    <dataValidation imeMode="halfAlpha" allowBlank="1" showInputMessage="1" showErrorMessage="1" prompt="丁目～番地・号までを半角数字とハイフンで入力してください｡_x000a_例：1-2-1_x000a__x000a_建物名を省略する場合は部屋番号を続けて半角数字とハイフンで入力してください。_x000a_例：1-2-1-308" sqref="S40:X40 S21:X21"/>
    <dataValidation imeMode="halfKatakana" allowBlank="1" showInputMessage="1" showErrorMessage="1" prompt="町・村を半角カタカナで入力してください｡" sqref="G40:L40 G21:L21"/>
    <dataValidation imeMode="hiragana" allowBlank="1" showInputMessage="1" showErrorMessage="1" prompt="区を全角で入力してください｡" sqref="S38:X38 S19:X19"/>
    <dataValidation imeMode="halfKatakana" allowBlank="1" showInputMessage="1" showErrorMessage="1" prompt="区を半角カタカナで入力してください｡" sqref="S36:X36 S17:X17"/>
    <dataValidation imeMode="hiragana" allowBlank="1" showInputMessage="1" showErrorMessage="1" prompt="市・郡を全角で入力してください。" sqref="M38:R38 M19:R19"/>
    <dataValidation imeMode="hiragana" allowBlank="1" showInputMessage="1" showErrorMessage="1" prompt="都道府県を全角で入力してください｡_x000a_" sqref="G38:L38 G19:L19"/>
    <dataValidation imeMode="halfKatakana" allowBlank="1" showInputMessage="1" showErrorMessage="1" prompt="市・郡を半角カタカナで入力してください｡" sqref="M36:R36 M17:R17"/>
    <dataValidation imeMode="halfKatakana" allowBlank="1" showInputMessage="1" showErrorMessage="1" prompt="都道府県を半角カタカナで入力してください｡_x000a_" sqref="G36:L36 G17:L17"/>
    <dataValidation imeMode="hiragana" allowBlank="1" showInputMessage="1" showErrorMessage="1" prompt="建物名(何々様方､寮､マンション名等)を全角で入力してください｡" sqref="S43 S45 S26 S24"/>
    <dataValidation type="list" showInputMessage="1" showErrorMessage="1" sqref="G13:L13">
      <formula1>"男性,女性"</formula1>
    </dataValidation>
    <dataValidation imeMode="halfAlpha" allowBlank="1" showInputMessage="1" showErrorMessage="1" prompt="●号棟～●号室を半角数字とハイフンで入力してください。_x000a__x000a_建物名を省略する場合は、この欄ではなく、右上の欄に番地に続けて部屋番号等を入力してください。" sqref="M25:R25"/>
    <dataValidation imeMode="hiragana" allowBlank="1" showInputMessage="1" showErrorMessage="1" prompt="●号棟～●号室を全角数字とハイフンで入力してください。_x000a__x000a_建物名を省略する場合は、この欄ではなく、右上の欄に番地に続けて部屋番号等を入力してください。" sqref="M27:R27"/>
    <dataValidation imeMode="halfKatakana" allowBlank="1" showInputMessage="1" showErrorMessage="1" prompt="建物名（寮､マンション名等）を半角カタカナ､英数字で入力してください｡_x000a__x000a_アルファベットのカナはカタカナ読みではなく、アルファベット半角大文字を入力してください。_x000a_例：ａｂｃハイツ → ABCﾊｲﾂ" sqref="G25:L25"/>
    <dataValidation type="textLength" imeMode="halfAlpha" operator="equal" allowBlank="1" showInputMessage="1" showErrorMessage="1" sqref="B3:D3">
      <formula1>3</formula1>
    </dataValidation>
    <dataValidation type="textLength" imeMode="halfAlpha" operator="lessThanOrEqual" allowBlank="1" showInputMessage="1" showErrorMessage="1" sqref="J3:O3">
      <formula1>9</formula1>
    </dataValidation>
    <dataValidation type="date" operator="greaterThanOrEqual" allowBlank="1" showInputMessage="1" showErrorMessage="1" error="日付の入力形式になっていません。" sqref="P3:U3">
      <formula1>45017</formula1>
    </dataValidation>
  </dataValidations>
  <printOptions horizontalCentered="1"/>
  <pageMargins left="0.78740157480314965" right="0.39370078740157483" top="0.78740157480314965" bottom="0.39370078740157483"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84"/>
  <sheetViews>
    <sheetView showGridLines="0" showRowColHeaders="0" view="pageBreakPreview" zoomScale="90" zoomScaleNormal="95" zoomScaleSheetLayoutView="90" workbookViewId="0">
      <selection sqref="A1:D1"/>
    </sheetView>
  </sheetViews>
  <sheetFormatPr defaultColWidth="9" defaultRowHeight="13.5" customHeight="1"/>
  <cols>
    <col min="1" max="33" width="3.125" style="26" customWidth="1"/>
    <col min="34" max="34" width="3.25" style="26" customWidth="1"/>
    <col min="35" max="45" width="3.125" style="26" customWidth="1"/>
    <col min="46" max="16384" width="9" style="26"/>
  </cols>
  <sheetData>
    <row r="1" spans="1:45" ht="18" customHeight="1">
      <c r="A1" s="220" t="s">
        <v>16</v>
      </c>
      <c r="B1" s="220"/>
      <c r="C1" s="220"/>
      <c r="D1" s="220"/>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row>
    <row r="2" spans="1:45" ht="36" customHeight="1">
      <c r="A2" s="221" t="s">
        <v>17</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row>
    <row r="3" spans="1:45" ht="24.9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222" t="str">
        <f>IF(N54="","令和　　年　　月　　日",N54)</f>
        <v>令和　　年　　月　　日</v>
      </c>
      <c r="AH3" s="222"/>
      <c r="AI3" s="222"/>
      <c r="AJ3" s="222"/>
      <c r="AK3" s="222"/>
      <c r="AL3" s="222"/>
      <c r="AM3" s="222"/>
      <c r="AN3" s="222"/>
      <c r="AO3" s="222"/>
      <c r="AP3" s="222"/>
      <c r="AQ3" s="222"/>
      <c r="AR3" s="222"/>
      <c r="AS3" s="222"/>
    </row>
    <row r="4" spans="1:45" ht="18" customHeight="1">
      <c r="A4" s="223" t="s">
        <v>18</v>
      </c>
      <c r="B4" s="223"/>
      <c r="C4" s="223"/>
      <c r="D4" s="223"/>
      <c r="E4" s="223"/>
      <c r="F4" s="170" t="s">
        <v>19</v>
      </c>
      <c r="G4" s="205" t="s">
        <v>20</v>
      </c>
      <c r="H4" s="205"/>
      <c r="I4" s="205"/>
      <c r="J4" s="205"/>
      <c r="K4" s="205"/>
      <c r="L4" s="224" t="s">
        <v>21</v>
      </c>
      <c r="M4" s="224"/>
      <c r="N4" s="224"/>
      <c r="O4" s="224"/>
      <c r="P4" s="224"/>
      <c r="Q4" s="224"/>
      <c r="R4" s="224"/>
      <c r="S4" s="224"/>
      <c r="T4" s="224"/>
      <c r="U4" s="77"/>
      <c r="V4" s="77"/>
      <c r="W4" s="77"/>
      <c r="X4" s="170" t="s">
        <v>22</v>
      </c>
      <c r="Y4" s="170"/>
      <c r="Z4" s="170"/>
      <c r="AA4" s="170"/>
      <c r="AB4" s="170"/>
      <c r="AC4" s="170"/>
      <c r="AD4" s="225" t="str">
        <f>IF(N56="","",N56)</f>
        <v>裁判所共済組合</v>
      </c>
      <c r="AE4" s="226"/>
      <c r="AF4" s="226"/>
      <c r="AG4" s="226"/>
      <c r="AH4" s="226"/>
      <c r="AI4" s="226"/>
      <c r="AJ4" s="226"/>
      <c r="AK4" s="226"/>
      <c r="AL4" s="226"/>
      <c r="AM4" s="226"/>
      <c r="AN4" s="226"/>
      <c r="AO4" s="226"/>
      <c r="AP4" s="226"/>
      <c r="AQ4" s="226"/>
      <c r="AR4" s="226"/>
      <c r="AS4" s="227"/>
    </row>
    <row r="5" spans="1:45" ht="18" customHeight="1">
      <c r="A5" s="223"/>
      <c r="B5" s="223"/>
      <c r="C5" s="223"/>
      <c r="D5" s="223"/>
      <c r="E5" s="223"/>
      <c r="F5" s="170"/>
      <c r="G5" s="205" t="s">
        <v>23</v>
      </c>
      <c r="H5" s="205"/>
      <c r="I5" s="205" t="s">
        <v>24</v>
      </c>
      <c r="J5" s="205"/>
      <c r="K5" s="205"/>
      <c r="L5" s="228" t="s">
        <v>25</v>
      </c>
      <c r="M5" s="228"/>
      <c r="N5" s="228"/>
      <c r="O5" s="228"/>
      <c r="P5" s="228"/>
      <c r="Q5" s="228"/>
      <c r="R5" s="228"/>
      <c r="S5" s="228"/>
      <c r="T5" s="228"/>
      <c r="U5" s="77"/>
      <c r="V5" s="77"/>
      <c r="W5" s="77"/>
      <c r="X5" s="170"/>
      <c r="Y5" s="170"/>
      <c r="Z5" s="170"/>
      <c r="AA5" s="170"/>
      <c r="AB5" s="170"/>
      <c r="AC5" s="170"/>
      <c r="AD5" s="225"/>
      <c r="AE5" s="226"/>
      <c r="AF5" s="226"/>
      <c r="AG5" s="226"/>
      <c r="AH5" s="226"/>
      <c r="AI5" s="226"/>
      <c r="AJ5" s="226"/>
      <c r="AK5" s="226"/>
      <c r="AL5" s="226"/>
      <c r="AM5" s="226"/>
      <c r="AN5" s="226"/>
      <c r="AO5" s="226"/>
      <c r="AP5" s="226"/>
      <c r="AQ5" s="226"/>
      <c r="AR5" s="226"/>
      <c r="AS5" s="227"/>
    </row>
    <row r="6" spans="1:45" ht="15" customHeight="1">
      <c r="A6" s="223"/>
      <c r="B6" s="223"/>
      <c r="C6" s="223"/>
      <c r="D6" s="223"/>
      <c r="E6" s="223"/>
      <c r="F6" s="32">
        <v>1</v>
      </c>
      <c r="G6" s="32">
        <v>2</v>
      </c>
      <c r="H6" s="32">
        <v>3</v>
      </c>
      <c r="I6" s="32">
        <v>4</v>
      </c>
      <c r="J6" s="32">
        <v>5</v>
      </c>
      <c r="K6" s="32">
        <v>6</v>
      </c>
      <c r="L6" s="32">
        <v>7</v>
      </c>
      <c r="M6" s="32">
        <v>8</v>
      </c>
      <c r="N6" s="32">
        <v>9</v>
      </c>
      <c r="O6" s="32">
        <v>10</v>
      </c>
      <c r="P6" s="32">
        <v>11</v>
      </c>
      <c r="Q6" s="32">
        <v>12</v>
      </c>
      <c r="R6" s="32">
        <v>13</v>
      </c>
      <c r="S6" s="32">
        <v>14</v>
      </c>
      <c r="T6" s="32">
        <v>15</v>
      </c>
      <c r="U6" s="77"/>
      <c r="V6" s="77"/>
      <c r="W6" s="77"/>
      <c r="X6" s="170" t="s">
        <v>26</v>
      </c>
      <c r="Y6" s="170"/>
      <c r="Z6" s="170"/>
      <c r="AA6" s="170"/>
      <c r="AB6" s="170"/>
      <c r="AC6" s="170"/>
      <c r="AD6" s="225" t="str">
        <f>IF(N57="","",N57)</f>
        <v/>
      </c>
      <c r="AE6" s="226"/>
      <c r="AF6" s="226"/>
      <c r="AG6" s="226"/>
      <c r="AH6" s="226"/>
      <c r="AI6" s="226"/>
      <c r="AJ6" s="226"/>
      <c r="AK6" s="226"/>
      <c r="AL6" s="226"/>
      <c r="AM6" s="226"/>
      <c r="AN6" s="226"/>
      <c r="AO6" s="226"/>
      <c r="AP6" s="226"/>
      <c r="AQ6" s="226"/>
      <c r="AR6" s="226"/>
      <c r="AS6" s="227"/>
    </row>
    <row r="7" spans="1:45" ht="36" customHeight="1">
      <c r="A7" s="223"/>
      <c r="B7" s="223"/>
      <c r="C7" s="223"/>
      <c r="D7" s="223"/>
      <c r="E7" s="223"/>
      <c r="F7" s="34" t="s">
        <v>27</v>
      </c>
      <c r="G7" s="34" t="str">
        <f>MID($N$55,1,1)</f>
        <v>1</v>
      </c>
      <c r="H7" s="34" t="str">
        <f>MID($N$55,2,1)</f>
        <v>3</v>
      </c>
      <c r="I7" s="34" t="str">
        <f>MID($N$55,3,1)</f>
        <v/>
      </c>
      <c r="J7" s="34" t="str">
        <f>MID($N$55,4,1)</f>
        <v/>
      </c>
      <c r="K7" s="34" t="str">
        <f>MID($N$55,5,1)</f>
        <v/>
      </c>
      <c r="L7" s="34" t="str">
        <f>MID($N$58,1,1)</f>
        <v/>
      </c>
      <c r="M7" s="34" t="str">
        <f>MID($N$58,2,1)</f>
        <v/>
      </c>
      <c r="N7" s="34" t="str">
        <f>MID($N$58,3,1)</f>
        <v/>
      </c>
      <c r="O7" s="34" t="str">
        <f>MID($N$58,4,1)</f>
        <v/>
      </c>
      <c r="P7" s="34" t="str">
        <f>MID($N$58,5,1)</f>
        <v/>
      </c>
      <c r="Q7" s="34" t="str">
        <f>MID($N$58,6,1)</f>
        <v/>
      </c>
      <c r="R7" s="34" t="str">
        <f>MID($N$58,7,1)</f>
        <v/>
      </c>
      <c r="S7" s="34" t="str">
        <f>MID($N$58,8,1)</f>
        <v/>
      </c>
      <c r="T7" s="34" t="str">
        <f>MID($N$58,9,1)</f>
        <v/>
      </c>
      <c r="U7" s="77"/>
      <c r="V7" s="77"/>
      <c r="W7" s="77"/>
      <c r="X7" s="170"/>
      <c r="Y7" s="170"/>
      <c r="Z7" s="170"/>
      <c r="AA7" s="170"/>
      <c r="AB7" s="170"/>
      <c r="AC7" s="170"/>
      <c r="AD7" s="225"/>
      <c r="AE7" s="226"/>
      <c r="AF7" s="226"/>
      <c r="AG7" s="226"/>
      <c r="AH7" s="226"/>
      <c r="AI7" s="226"/>
      <c r="AJ7" s="226"/>
      <c r="AK7" s="226"/>
      <c r="AL7" s="226"/>
      <c r="AM7" s="226"/>
      <c r="AN7" s="226"/>
      <c r="AO7" s="226"/>
      <c r="AP7" s="226"/>
      <c r="AQ7" s="226"/>
      <c r="AR7" s="226"/>
      <c r="AS7" s="227"/>
    </row>
    <row r="8" spans="1:45" ht="24.95" customHeight="1">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row>
    <row r="9" spans="1:45" ht="15" customHeight="1">
      <c r="A9" s="214" t="s">
        <v>28</v>
      </c>
      <c r="B9" s="215"/>
      <c r="C9" s="215"/>
      <c r="D9" s="215"/>
      <c r="E9" s="216"/>
      <c r="F9" s="32" t="s">
        <v>29</v>
      </c>
      <c r="G9" s="205" t="s">
        <v>30</v>
      </c>
      <c r="H9" s="205"/>
      <c r="I9" s="205" t="s">
        <v>31</v>
      </c>
      <c r="J9" s="205"/>
      <c r="K9" s="205" t="s">
        <v>32</v>
      </c>
      <c r="L9" s="205"/>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row>
    <row r="10" spans="1:45" ht="36" customHeight="1">
      <c r="A10" s="217"/>
      <c r="B10" s="218"/>
      <c r="C10" s="218"/>
      <c r="D10" s="218"/>
      <c r="E10" s="219"/>
      <c r="F10" s="34" t="str">
        <f>MID($N$59,1,1)</f>
        <v/>
      </c>
      <c r="G10" s="34" t="str">
        <f>MID($N$59,2,1)</f>
        <v/>
      </c>
      <c r="H10" s="34" t="str">
        <f>MID($N$59,3,1)</f>
        <v/>
      </c>
      <c r="I10" s="34" t="str">
        <f>MID($N$59,4,1)</f>
        <v/>
      </c>
      <c r="J10" s="34" t="str">
        <f>MID($N$59,5,1)</f>
        <v/>
      </c>
      <c r="K10" s="34" t="str">
        <f>MID($N$59,6,1)</f>
        <v/>
      </c>
      <c r="L10" s="34" t="str">
        <f>MID($N$59,7,1)</f>
        <v/>
      </c>
      <c r="M10" s="77"/>
      <c r="N10" s="77"/>
      <c r="O10" s="77"/>
      <c r="P10" s="77"/>
      <c r="Q10" s="77"/>
      <c r="R10" s="77"/>
      <c r="S10" s="77"/>
      <c r="T10" s="77"/>
      <c r="U10" s="77"/>
      <c r="V10" s="77"/>
      <c r="W10" s="77"/>
      <c r="X10" s="77"/>
      <c r="Y10" s="77"/>
      <c r="Z10" s="77"/>
      <c r="AA10" s="77"/>
      <c r="AB10" s="77"/>
      <c r="AC10" s="78" t="s">
        <v>33</v>
      </c>
      <c r="AD10" s="77"/>
      <c r="AE10" s="77"/>
      <c r="AF10" s="77"/>
      <c r="AG10" s="77"/>
      <c r="AH10" s="77"/>
      <c r="AI10" s="77"/>
      <c r="AJ10" s="77"/>
      <c r="AK10" s="77"/>
      <c r="AL10" s="77"/>
      <c r="AM10" s="77"/>
      <c r="AN10" s="77"/>
      <c r="AO10" s="77"/>
      <c r="AP10" s="77"/>
      <c r="AQ10" s="77"/>
      <c r="AR10" s="77"/>
      <c r="AS10" s="77"/>
    </row>
    <row r="11" spans="1:45" ht="24.95"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13"/>
      <c r="AH11" s="13"/>
      <c r="AI11" s="13"/>
      <c r="AJ11" s="78" t="s">
        <v>34</v>
      </c>
      <c r="AK11" s="77"/>
      <c r="AL11" s="77"/>
      <c r="AM11" s="77"/>
      <c r="AN11" s="77"/>
      <c r="AO11" s="77"/>
      <c r="AP11" s="77"/>
      <c r="AQ11" s="77"/>
      <c r="AR11" s="77"/>
      <c r="AS11" s="77"/>
    </row>
    <row r="12" spans="1:45" ht="15" customHeight="1">
      <c r="A12" s="193" t="s">
        <v>35</v>
      </c>
      <c r="B12" s="194"/>
      <c r="C12" s="210"/>
      <c r="D12" s="205" t="s">
        <v>36</v>
      </c>
      <c r="E12" s="205"/>
      <c r="F12" s="205"/>
      <c r="G12" s="205"/>
      <c r="H12" s="205"/>
      <c r="I12" s="205"/>
      <c r="J12" s="205"/>
      <c r="K12" s="205"/>
      <c r="L12" s="205"/>
      <c r="M12" s="205"/>
      <c r="N12" s="205"/>
      <c r="O12" s="205"/>
      <c r="P12" s="205"/>
      <c r="Q12" s="205"/>
      <c r="R12" s="205"/>
      <c r="S12" s="205"/>
      <c r="T12" s="205"/>
      <c r="U12" s="205"/>
      <c r="V12" s="205"/>
      <c r="W12" s="205"/>
      <c r="X12" s="205"/>
      <c r="Y12" s="205"/>
      <c r="Z12" s="205" t="s">
        <v>37</v>
      </c>
      <c r="AA12" s="205"/>
      <c r="AB12" s="205"/>
      <c r="AC12" s="205"/>
      <c r="AD12" s="205"/>
      <c r="AE12" s="205"/>
      <c r="AF12" s="205"/>
      <c r="AG12" s="170" t="s">
        <v>38</v>
      </c>
      <c r="AH12" s="205" t="s">
        <v>39</v>
      </c>
      <c r="AI12" s="205"/>
      <c r="AJ12" s="205"/>
      <c r="AK12" s="205"/>
      <c r="AL12" s="205"/>
      <c r="AM12" s="205"/>
      <c r="AN12" s="205"/>
      <c r="AO12" s="205"/>
      <c r="AP12" s="205"/>
      <c r="AQ12" s="205"/>
      <c r="AR12" s="77"/>
      <c r="AS12" s="77"/>
    </row>
    <row r="13" spans="1:45" ht="15" customHeight="1">
      <c r="A13" s="211"/>
      <c r="B13" s="207"/>
      <c r="C13" s="212"/>
      <c r="D13" s="205"/>
      <c r="E13" s="205"/>
      <c r="F13" s="205"/>
      <c r="G13" s="205"/>
      <c r="H13" s="205"/>
      <c r="I13" s="205"/>
      <c r="J13" s="205"/>
      <c r="K13" s="205"/>
      <c r="L13" s="205"/>
      <c r="M13" s="205"/>
      <c r="N13" s="205"/>
      <c r="O13" s="205"/>
      <c r="P13" s="205"/>
      <c r="Q13" s="205"/>
      <c r="R13" s="205"/>
      <c r="S13" s="205"/>
      <c r="T13" s="205"/>
      <c r="U13" s="205"/>
      <c r="V13" s="205"/>
      <c r="W13" s="205"/>
      <c r="X13" s="205"/>
      <c r="Y13" s="205"/>
      <c r="Z13" s="32" t="s">
        <v>40</v>
      </c>
      <c r="AA13" s="205" t="s">
        <v>41</v>
      </c>
      <c r="AB13" s="205"/>
      <c r="AC13" s="205" t="s">
        <v>42</v>
      </c>
      <c r="AD13" s="205"/>
      <c r="AE13" s="205" t="s">
        <v>43</v>
      </c>
      <c r="AF13" s="205"/>
      <c r="AG13" s="170"/>
      <c r="AH13" s="205"/>
      <c r="AI13" s="205"/>
      <c r="AJ13" s="205"/>
      <c r="AK13" s="205"/>
      <c r="AL13" s="205"/>
      <c r="AM13" s="205"/>
      <c r="AN13" s="205"/>
      <c r="AO13" s="205"/>
      <c r="AP13" s="205"/>
      <c r="AQ13" s="205"/>
      <c r="AR13" s="77"/>
      <c r="AS13" s="77"/>
    </row>
    <row r="14" spans="1:45" ht="15" customHeight="1">
      <c r="A14" s="211"/>
      <c r="B14" s="207"/>
      <c r="C14" s="212"/>
      <c r="D14" s="170" t="s">
        <v>44</v>
      </c>
      <c r="E14" s="170"/>
      <c r="F14" s="32">
        <v>19</v>
      </c>
      <c r="G14" s="32">
        <v>20</v>
      </c>
      <c r="H14" s="32">
        <v>21</v>
      </c>
      <c r="I14" s="32">
        <v>22</v>
      </c>
      <c r="J14" s="32">
        <v>23</v>
      </c>
      <c r="K14" s="32">
        <v>24</v>
      </c>
      <c r="L14" s="32">
        <v>25</v>
      </c>
      <c r="M14" s="32">
        <v>26</v>
      </c>
      <c r="N14" s="32">
        <v>27</v>
      </c>
      <c r="O14" s="32">
        <v>28</v>
      </c>
      <c r="P14" s="32">
        <v>29</v>
      </c>
      <c r="Q14" s="32">
        <v>30</v>
      </c>
      <c r="R14" s="32">
        <v>31</v>
      </c>
      <c r="S14" s="32">
        <v>32</v>
      </c>
      <c r="T14" s="32">
        <v>33</v>
      </c>
      <c r="U14" s="32">
        <v>34</v>
      </c>
      <c r="V14" s="32">
        <v>35</v>
      </c>
      <c r="W14" s="32">
        <v>36</v>
      </c>
      <c r="X14" s="32">
        <v>37</v>
      </c>
      <c r="Y14" s="32">
        <v>38</v>
      </c>
      <c r="Z14" s="32">
        <v>39</v>
      </c>
      <c r="AA14" s="32">
        <v>40</v>
      </c>
      <c r="AB14" s="32">
        <v>41</v>
      </c>
      <c r="AC14" s="32">
        <v>42</v>
      </c>
      <c r="AD14" s="32">
        <v>43</v>
      </c>
      <c r="AE14" s="32">
        <v>44</v>
      </c>
      <c r="AF14" s="32">
        <v>45</v>
      </c>
      <c r="AG14" s="32">
        <v>46</v>
      </c>
      <c r="AH14" s="32">
        <v>47</v>
      </c>
      <c r="AI14" s="32">
        <v>48</v>
      </c>
      <c r="AJ14" s="32">
        <v>49</v>
      </c>
      <c r="AK14" s="32">
        <v>50</v>
      </c>
      <c r="AL14" s="32">
        <v>51</v>
      </c>
      <c r="AM14" s="32">
        <v>52</v>
      </c>
      <c r="AN14" s="32">
        <v>53</v>
      </c>
      <c r="AO14" s="32">
        <v>54</v>
      </c>
      <c r="AP14" s="32">
        <v>55</v>
      </c>
      <c r="AQ14" s="32">
        <v>56</v>
      </c>
      <c r="AR14" s="77"/>
      <c r="AS14" s="77"/>
    </row>
    <row r="15" spans="1:45" ht="36" customHeight="1">
      <c r="A15" s="211"/>
      <c r="B15" s="207"/>
      <c r="C15" s="212"/>
      <c r="D15" s="170"/>
      <c r="E15" s="170"/>
      <c r="F15" s="35" t="str">
        <f>MID($N$60,1,1)</f>
        <v xml:space="preserve"> </v>
      </c>
      <c r="G15" s="35" t="str">
        <f>MID($N$60,2,1)</f>
        <v/>
      </c>
      <c r="H15" s="35" t="str">
        <f>MID($N$60,3,1)</f>
        <v/>
      </c>
      <c r="I15" s="35" t="str">
        <f>MID($N$60,4,1)</f>
        <v/>
      </c>
      <c r="J15" s="35" t="str">
        <f>MID($N$60,5,1)</f>
        <v/>
      </c>
      <c r="K15" s="35" t="str">
        <f>MID($N$60,6,1)</f>
        <v/>
      </c>
      <c r="L15" s="35" t="str">
        <f>MID($N$60,7,1)</f>
        <v/>
      </c>
      <c r="M15" s="35" t="str">
        <f>MID($N$60,8,1)</f>
        <v/>
      </c>
      <c r="N15" s="35" t="str">
        <f>MID($N$60,9,1)</f>
        <v/>
      </c>
      <c r="O15" s="35" t="str">
        <f>MID($N$60,10,1)</f>
        <v/>
      </c>
      <c r="P15" s="35" t="str">
        <f>MID($N$60,11,1)</f>
        <v/>
      </c>
      <c r="Q15" s="35" t="str">
        <f>MID($N$60,12,1)</f>
        <v/>
      </c>
      <c r="R15" s="35" t="str">
        <f>MID($N$60,13,1)</f>
        <v/>
      </c>
      <c r="S15" s="35" t="str">
        <f>MID($N$60,14,1)</f>
        <v/>
      </c>
      <c r="T15" s="35" t="str">
        <f>MID($N$60,15,1)</f>
        <v/>
      </c>
      <c r="U15" s="35" t="str">
        <f>MID($N$60,16,1)</f>
        <v/>
      </c>
      <c r="V15" s="35" t="str">
        <f>MID($N$60,17,1)</f>
        <v/>
      </c>
      <c r="W15" s="35" t="str">
        <f>MID($N$60,18,1)</f>
        <v/>
      </c>
      <c r="X15" s="35" t="str">
        <f>MID($N$60,19,1)</f>
        <v/>
      </c>
      <c r="Y15" s="35" t="str">
        <f>MID($N$60,20,1)</f>
        <v/>
      </c>
      <c r="Z15" s="34" t="str">
        <f>MID($N$62,1,1)</f>
        <v/>
      </c>
      <c r="AA15" s="34" t="str">
        <f>MID($N$62,2,1)</f>
        <v/>
      </c>
      <c r="AB15" s="34" t="str">
        <f>MID($N$62,3,1)</f>
        <v/>
      </c>
      <c r="AC15" s="34" t="str">
        <f>MID($N$62,4,1)</f>
        <v/>
      </c>
      <c r="AD15" s="34" t="str">
        <f>MID($N$62,5,1)</f>
        <v/>
      </c>
      <c r="AE15" s="34" t="str">
        <f>MID($N$62,6,1)</f>
        <v/>
      </c>
      <c r="AF15" s="34" t="str">
        <f>MID($N$62,7,1)</f>
        <v/>
      </c>
      <c r="AG15" s="34" t="str">
        <f>MID($N$63,1,1)</f>
        <v/>
      </c>
      <c r="AH15" s="34" t="str">
        <f>MID($N$64,1,1)</f>
        <v/>
      </c>
      <c r="AI15" s="34" t="str">
        <f>MID($N$64,2,1)</f>
        <v/>
      </c>
      <c r="AJ15" s="34" t="str">
        <f>MID($N$64,3,1)</f>
        <v/>
      </c>
      <c r="AK15" s="34" t="str">
        <f>MID($N$64,4,1)</f>
        <v/>
      </c>
      <c r="AL15" s="34" t="str">
        <f>MID($N$64,5,1)</f>
        <v/>
      </c>
      <c r="AM15" s="34" t="str">
        <f>MID($N$64,6,1)</f>
        <v/>
      </c>
      <c r="AN15" s="34" t="str">
        <f>MID($N$64,7,1)</f>
        <v/>
      </c>
      <c r="AO15" s="34" t="str">
        <f>MID($N$64,8,1)</f>
        <v/>
      </c>
      <c r="AP15" s="34" t="str">
        <f>MID($N$64,9,1)</f>
        <v/>
      </c>
      <c r="AQ15" s="34" t="str">
        <f>MID($N$64,10,1)</f>
        <v/>
      </c>
      <c r="AR15" s="77"/>
      <c r="AS15" s="77"/>
    </row>
    <row r="16" spans="1:45" ht="15" customHeight="1">
      <c r="A16" s="211"/>
      <c r="B16" s="207"/>
      <c r="C16" s="212"/>
      <c r="D16" s="182" t="s">
        <v>45</v>
      </c>
      <c r="E16" s="198"/>
      <c r="F16" s="182" t="s">
        <v>46</v>
      </c>
      <c r="G16" s="197"/>
      <c r="H16" s="14"/>
      <c r="I16" s="14"/>
      <c r="J16" s="14"/>
      <c r="K16" s="14"/>
      <c r="L16" s="14"/>
      <c r="M16" s="14"/>
      <c r="N16" s="14"/>
      <c r="O16" s="197" t="s">
        <v>47</v>
      </c>
      <c r="P16" s="197"/>
      <c r="Q16" s="197"/>
      <c r="R16" s="14"/>
      <c r="S16" s="14"/>
      <c r="T16" s="14"/>
      <c r="U16" s="14"/>
      <c r="V16" s="14"/>
      <c r="W16" s="14"/>
      <c r="X16" s="14"/>
      <c r="Y16" s="15"/>
      <c r="Z16" s="77"/>
      <c r="AA16" s="77"/>
      <c r="AB16" s="77"/>
      <c r="AC16" s="77"/>
      <c r="AD16" s="77"/>
      <c r="AE16" s="77"/>
      <c r="AF16" s="77"/>
      <c r="AG16" s="77"/>
      <c r="AH16" s="77"/>
      <c r="AI16" s="77"/>
      <c r="AJ16" s="77"/>
      <c r="AK16" s="77"/>
      <c r="AL16" s="77"/>
      <c r="AM16" s="77"/>
      <c r="AN16" s="77"/>
      <c r="AO16" s="77"/>
      <c r="AP16" s="77"/>
      <c r="AQ16" s="77"/>
      <c r="AR16" s="77"/>
      <c r="AS16" s="77"/>
    </row>
    <row r="17" spans="1:45" ht="30" customHeight="1">
      <c r="A17" s="195"/>
      <c r="B17" s="196"/>
      <c r="C17" s="213"/>
      <c r="D17" s="202"/>
      <c r="E17" s="204"/>
      <c r="F17" s="16"/>
      <c r="G17" s="180" t="str">
        <f>IF(N61="","",N61)</f>
        <v/>
      </c>
      <c r="H17" s="180">
        <f>[2]入力!$E$9</f>
        <v>0</v>
      </c>
      <c r="I17" s="180">
        <f>[2]入力!$E$9</f>
        <v>0</v>
      </c>
      <c r="J17" s="180">
        <f>[2]入力!$E$9</f>
        <v>0</v>
      </c>
      <c r="K17" s="180">
        <f>[2]入力!$E$9</f>
        <v>0</v>
      </c>
      <c r="L17" s="180">
        <f>[2]入力!$E$9</f>
        <v>0</v>
      </c>
      <c r="M17" s="180">
        <f>[2]入力!$E$9</f>
        <v>0</v>
      </c>
      <c r="N17" s="180">
        <f>[2]入力!$E$9</f>
        <v>0</v>
      </c>
      <c r="O17" s="180"/>
      <c r="P17" s="17"/>
      <c r="Q17" s="180" t="str">
        <f>IF(T61="","",T61)</f>
        <v/>
      </c>
      <c r="R17" s="180">
        <f>[2]入力!$H$9</f>
        <v>0</v>
      </c>
      <c r="S17" s="180">
        <f>[2]入力!$H$9</f>
        <v>0</v>
      </c>
      <c r="T17" s="180">
        <f>[2]入力!$H$9</f>
        <v>0</v>
      </c>
      <c r="U17" s="180">
        <f>[2]入力!$H$9</f>
        <v>0</v>
      </c>
      <c r="V17" s="180">
        <f>[2]入力!$H$9</f>
        <v>0</v>
      </c>
      <c r="W17" s="180">
        <f>[2]入力!$H$9</f>
        <v>0</v>
      </c>
      <c r="X17" s="180">
        <f>[2]入力!$H$9</f>
        <v>0</v>
      </c>
      <c r="Y17" s="181">
        <f>[2]入力!$H$9</f>
        <v>0</v>
      </c>
      <c r="Z17" s="77"/>
      <c r="AA17" s="77"/>
      <c r="AB17" s="77"/>
      <c r="AC17" s="77"/>
      <c r="AD17" s="77"/>
      <c r="AE17" s="77"/>
      <c r="AF17" s="77"/>
      <c r="AG17" s="77"/>
      <c r="AH17" s="77"/>
      <c r="AI17" s="77"/>
      <c r="AJ17" s="77"/>
      <c r="AK17" s="77"/>
      <c r="AL17" s="77"/>
      <c r="AM17" s="77"/>
      <c r="AN17" s="77"/>
      <c r="AO17" s="77"/>
      <c r="AP17" s="77"/>
      <c r="AQ17" s="77"/>
      <c r="AR17" s="77"/>
      <c r="AS17" s="77"/>
    </row>
    <row r="18" spans="1:45" ht="15" customHeight="1">
      <c r="A18" s="193" t="s">
        <v>48</v>
      </c>
      <c r="B18" s="194"/>
      <c r="C18" s="210"/>
      <c r="D18" s="170" t="s">
        <v>49</v>
      </c>
      <c r="E18" s="170"/>
      <c r="F18" s="32">
        <v>19</v>
      </c>
      <c r="G18" s="32">
        <v>20</v>
      </c>
      <c r="H18" s="32">
        <v>21</v>
      </c>
      <c r="I18" s="32"/>
      <c r="J18" s="32">
        <v>22</v>
      </c>
      <c r="K18" s="32">
        <v>23</v>
      </c>
      <c r="L18" s="32">
        <v>24</v>
      </c>
      <c r="M18" s="32">
        <v>25</v>
      </c>
      <c r="N18" s="32">
        <v>26</v>
      </c>
      <c r="O18" s="32">
        <v>27</v>
      </c>
      <c r="P18" s="32">
        <v>28</v>
      </c>
      <c r="Q18" s="32">
        <v>29</v>
      </c>
      <c r="R18" s="32">
        <v>30</v>
      </c>
      <c r="S18" s="32">
        <v>31</v>
      </c>
      <c r="T18" s="32">
        <v>32</v>
      </c>
      <c r="U18" s="32">
        <v>33</v>
      </c>
      <c r="V18" s="32">
        <v>34</v>
      </c>
      <c r="W18" s="32">
        <v>35</v>
      </c>
      <c r="X18" s="32">
        <v>36</v>
      </c>
      <c r="Y18" s="32">
        <v>37</v>
      </c>
      <c r="Z18" s="32">
        <v>38</v>
      </c>
      <c r="AA18" s="32">
        <v>39</v>
      </c>
      <c r="AB18" s="32">
        <v>40</v>
      </c>
      <c r="AC18" s="32">
        <v>41</v>
      </c>
      <c r="AD18" s="32">
        <v>42</v>
      </c>
      <c r="AE18" s="32">
        <v>43</v>
      </c>
      <c r="AF18" s="32">
        <v>44</v>
      </c>
      <c r="AG18" s="32">
        <v>45</v>
      </c>
      <c r="AH18" s="32">
        <v>46</v>
      </c>
      <c r="AI18" s="32">
        <v>47</v>
      </c>
      <c r="AJ18" s="32">
        <v>48</v>
      </c>
      <c r="AK18" s="32">
        <v>49</v>
      </c>
      <c r="AL18" s="32">
        <v>50</v>
      </c>
      <c r="AM18" s="32">
        <v>51</v>
      </c>
      <c r="AN18" s="32">
        <v>52</v>
      </c>
      <c r="AO18" s="32">
        <v>53</v>
      </c>
      <c r="AP18" s="32">
        <v>54</v>
      </c>
      <c r="AQ18" s="32">
        <v>55</v>
      </c>
      <c r="AR18" s="32">
        <v>56</v>
      </c>
      <c r="AS18" s="32">
        <v>57</v>
      </c>
    </row>
    <row r="19" spans="1:45" ht="36" customHeight="1">
      <c r="A19" s="211"/>
      <c r="B19" s="207"/>
      <c r="C19" s="212"/>
      <c r="D19" s="170"/>
      <c r="E19" s="170"/>
      <c r="F19" s="34" t="str">
        <f>MID($N$65,1,1)</f>
        <v/>
      </c>
      <c r="G19" s="34" t="str">
        <f>MID($N$65,2,1)</f>
        <v/>
      </c>
      <c r="H19" s="34" t="str">
        <f>MID($N$65,3,1)</f>
        <v/>
      </c>
      <c r="I19" s="18" t="s">
        <v>50</v>
      </c>
      <c r="J19" s="34" t="str">
        <f>MID($N$65,4,1)</f>
        <v/>
      </c>
      <c r="K19" s="34" t="str">
        <f>MID($N$65,5,1)</f>
        <v/>
      </c>
      <c r="L19" s="34" t="str">
        <f>MID($N$65,6,1)</f>
        <v/>
      </c>
      <c r="M19" s="34" t="str">
        <f>MID($N$65,7,1)</f>
        <v/>
      </c>
      <c r="N19" s="35" t="str">
        <f>MID($N$66,1,1)</f>
        <v/>
      </c>
      <c r="O19" s="35" t="str">
        <f>MID($N$66,2,1)</f>
        <v/>
      </c>
      <c r="P19" s="35" t="str">
        <f>MID($N$66,3,1)</f>
        <v/>
      </c>
      <c r="Q19" s="35" t="str">
        <f>MID($N$66,4,1)</f>
        <v/>
      </c>
      <c r="R19" s="35" t="str">
        <f>MID($N$66,5,1)</f>
        <v/>
      </c>
      <c r="S19" s="35" t="str">
        <f>MID($N$66,6,1)</f>
        <v/>
      </c>
      <c r="T19" s="35" t="str">
        <f>MID($N$66,7,1)</f>
        <v/>
      </c>
      <c r="U19" s="35" t="str">
        <f>MID($N$66,8,1)</f>
        <v/>
      </c>
      <c r="V19" s="35" t="str">
        <f>MID($N$66,9,1)</f>
        <v/>
      </c>
      <c r="W19" s="35" t="str">
        <f>MID($N$66,10,1)</f>
        <v/>
      </c>
      <c r="X19" s="35" t="str">
        <f>MID($N$66,11,1)</f>
        <v/>
      </c>
      <c r="Y19" s="35" t="str">
        <f>MID($N$66,12,1)</f>
        <v/>
      </c>
      <c r="Z19" s="35" t="str">
        <f>MID($N$66,13,1)</f>
        <v/>
      </c>
      <c r="AA19" s="35" t="str">
        <f>MID($N$66,14,1)</f>
        <v/>
      </c>
      <c r="AB19" s="35" t="str">
        <f>MID($N$66,15,1)</f>
        <v/>
      </c>
      <c r="AC19" s="35" t="str">
        <f>MID($N$66,16,1)</f>
        <v/>
      </c>
      <c r="AD19" s="35" t="str">
        <f>MID($N$66,17,1)</f>
        <v/>
      </c>
      <c r="AE19" s="35" t="str">
        <f>MID($N$66,18,1)</f>
        <v/>
      </c>
      <c r="AF19" s="35" t="str">
        <f>MID($N$66,19,1)</f>
        <v/>
      </c>
      <c r="AG19" s="35" t="str">
        <f>MID($N$66,20,1)</f>
        <v/>
      </c>
      <c r="AH19" s="35" t="str">
        <f>MID($N$66,21,1)</f>
        <v/>
      </c>
      <c r="AI19" s="35" t="str">
        <f>MID($N$66,22,1)</f>
        <v/>
      </c>
      <c r="AJ19" s="35" t="str">
        <f>MID($N$66,23,1)</f>
        <v/>
      </c>
      <c r="AK19" s="35" t="str">
        <f>MID($N$66,24,1)</f>
        <v/>
      </c>
      <c r="AL19" s="35" t="str">
        <f>MID($N$66,25,1)</f>
        <v/>
      </c>
      <c r="AM19" s="35" t="str">
        <f>MID($N$66,26,1)</f>
        <v/>
      </c>
      <c r="AN19" s="35" t="str">
        <f>MID($N$66,27,1)</f>
        <v/>
      </c>
      <c r="AO19" s="35" t="str">
        <f>MID($N$66,28,1)</f>
        <v/>
      </c>
      <c r="AP19" s="35" t="str">
        <f>MID($N$66,29,1)</f>
        <v/>
      </c>
      <c r="AQ19" s="35" t="str">
        <f>MID($N$66,30,1)</f>
        <v/>
      </c>
      <c r="AR19" s="35" t="str">
        <f>MID($N$66,31,1)</f>
        <v/>
      </c>
      <c r="AS19" s="35" t="str">
        <f>MID($N$66,32,1)</f>
        <v/>
      </c>
    </row>
    <row r="20" spans="1:45" ht="15" customHeight="1">
      <c r="A20" s="211"/>
      <c r="B20" s="207"/>
      <c r="C20" s="212"/>
      <c r="D20" s="191" t="s">
        <v>51</v>
      </c>
      <c r="E20" s="191"/>
      <c r="F20" s="193" t="s">
        <v>52</v>
      </c>
      <c r="G20" s="194"/>
      <c r="H20" s="194"/>
      <c r="I20" s="194"/>
      <c r="J20" s="194"/>
      <c r="K20" s="194"/>
      <c r="L20" s="194"/>
      <c r="M20" s="19"/>
      <c r="N20" s="172" t="str">
        <f>IF(N67="","",N67)</f>
        <v/>
      </c>
      <c r="O20" s="173"/>
      <c r="P20" s="173"/>
      <c r="Q20" s="173"/>
      <c r="R20" s="173"/>
      <c r="S20" s="173"/>
      <c r="T20" s="173"/>
      <c r="U20" s="173"/>
      <c r="V20" s="173"/>
      <c r="W20" s="173"/>
      <c r="X20" s="173"/>
      <c r="Y20" s="173"/>
      <c r="Z20" s="173"/>
      <c r="AA20" s="173"/>
      <c r="AB20" s="173"/>
      <c r="AC20" s="173"/>
      <c r="AD20" s="173"/>
      <c r="AE20" s="173"/>
      <c r="AF20" s="173"/>
      <c r="AG20" s="173"/>
      <c r="AH20" s="20"/>
      <c r="AI20" s="20"/>
      <c r="AJ20" s="20"/>
      <c r="AK20" s="20"/>
      <c r="AL20" s="20"/>
      <c r="AM20" s="20"/>
      <c r="AN20" s="20"/>
      <c r="AO20" s="20"/>
      <c r="AP20" s="20"/>
      <c r="AQ20" s="20"/>
      <c r="AR20" s="20"/>
      <c r="AS20" s="21"/>
    </row>
    <row r="21" spans="1:45" ht="30" customHeight="1">
      <c r="A21" s="195"/>
      <c r="B21" s="196"/>
      <c r="C21" s="213"/>
      <c r="D21" s="192"/>
      <c r="E21" s="192"/>
      <c r="F21" s="195"/>
      <c r="G21" s="196"/>
      <c r="H21" s="196"/>
      <c r="I21" s="196"/>
      <c r="J21" s="196"/>
      <c r="K21" s="196"/>
      <c r="L21" s="196"/>
      <c r="M21" s="22"/>
      <c r="N21" s="174"/>
      <c r="O21" s="175"/>
      <c r="P21" s="175"/>
      <c r="Q21" s="175"/>
      <c r="R21" s="175"/>
      <c r="S21" s="175"/>
      <c r="T21" s="175"/>
      <c r="U21" s="175"/>
      <c r="V21" s="175"/>
      <c r="W21" s="175"/>
      <c r="X21" s="175"/>
      <c r="Y21" s="175"/>
      <c r="Z21" s="175"/>
      <c r="AA21" s="175"/>
      <c r="AB21" s="175"/>
      <c r="AC21" s="175"/>
      <c r="AD21" s="175"/>
      <c r="AE21" s="175"/>
      <c r="AF21" s="175"/>
      <c r="AG21" s="175"/>
      <c r="AH21" s="176" t="s">
        <v>53</v>
      </c>
      <c r="AI21" s="176"/>
      <c r="AJ21" s="176"/>
      <c r="AK21" s="176"/>
      <c r="AL21" s="176"/>
      <c r="AM21" s="176"/>
      <c r="AN21" s="176"/>
      <c r="AO21" s="176"/>
      <c r="AP21" s="176"/>
      <c r="AQ21" s="176"/>
      <c r="AR21" s="176"/>
      <c r="AS21" s="177"/>
    </row>
    <row r="22" spans="1:45" ht="15" customHeight="1">
      <c r="A22" s="205" t="s">
        <v>54</v>
      </c>
      <c r="B22" s="205"/>
      <c r="C22" s="205"/>
      <c r="D22" s="170" t="s">
        <v>55</v>
      </c>
      <c r="E22" s="170"/>
      <c r="F22" s="23">
        <v>19</v>
      </c>
      <c r="G22" s="32">
        <v>20</v>
      </c>
      <c r="H22" s="32">
        <v>21</v>
      </c>
      <c r="I22" s="32">
        <v>22</v>
      </c>
      <c r="J22" s="32">
        <v>23</v>
      </c>
      <c r="K22" s="32">
        <v>24</v>
      </c>
      <c r="L22" s="32">
        <v>25</v>
      </c>
      <c r="M22" s="32">
        <v>26</v>
      </c>
      <c r="N22" s="32">
        <v>27</v>
      </c>
      <c r="O22" s="32">
        <v>28</v>
      </c>
      <c r="P22" s="32">
        <v>29</v>
      </c>
      <c r="Q22" s="32">
        <v>30</v>
      </c>
      <c r="R22" s="32">
        <v>31</v>
      </c>
      <c r="S22" s="32">
        <v>32</v>
      </c>
      <c r="T22" s="32">
        <v>33</v>
      </c>
      <c r="U22" s="32">
        <v>34</v>
      </c>
      <c r="V22" s="32">
        <v>35</v>
      </c>
      <c r="W22" s="32">
        <v>36</v>
      </c>
      <c r="X22" s="32">
        <v>37</v>
      </c>
      <c r="Y22" s="32">
        <v>38</v>
      </c>
      <c r="Z22" s="32">
        <v>39</v>
      </c>
      <c r="AA22" s="32">
        <v>40</v>
      </c>
      <c r="AB22" s="32">
        <v>41</v>
      </c>
      <c r="AC22" s="32">
        <v>42</v>
      </c>
      <c r="AD22" s="32">
        <v>43</v>
      </c>
      <c r="AE22" s="32">
        <v>44</v>
      </c>
      <c r="AF22" s="32">
        <v>45</v>
      </c>
      <c r="AG22" s="32">
        <v>46</v>
      </c>
      <c r="AH22" s="32">
        <v>47</v>
      </c>
      <c r="AI22" s="32">
        <v>48</v>
      </c>
      <c r="AJ22" s="32">
        <v>49</v>
      </c>
      <c r="AK22" s="32">
        <v>50</v>
      </c>
      <c r="AL22" s="77"/>
      <c r="AM22" s="77"/>
      <c r="AN22" s="77"/>
      <c r="AO22" s="77"/>
      <c r="AP22" s="77"/>
      <c r="AQ22" s="77"/>
      <c r="AR22" s="77"/>
      <c r="AS22" s="77"/>
    </row>
    <row r="23" spans="1:45" ht="36" customHeight="1">
      <c r="A23" s="205"/>
      <c r="B23" s="205"/>
      <c r="C23" s="205"/>
      <c r="D23" s="170"/>
      <c r="E23" s="170"/>
      <c r="F23" s="36" t="str">
        <f>MID($N$68,1,1)</f>
        <v/>
      </c>
      <c r="G23" s="35" t="str">
        <f>MID($N$68,2,1)</f>
        <v/>
      </c>
      <c r="H23" s="35" t="str">
        <f>MID($N$68,3,1)</f>
        <v/>
      </c>
      <c r="I23" s="35" t="str">
        <f>MID($N$68,4,1)</f>
        <v/>
      </c>
      <c r="J23" s="35" t="str">
        <f>MID($N$68,5,1)</f>
        <v/>
      </c>
      <c r="K23" s="35" t="str">
        <f>MID($N$68,6,1)</f>
        <v/>
      </c>
      <c r="L23" s="35" t="str">
        <f>MID($N$68,7,1)</f>
        <v/>
      </c>
      <c r="M23" s="35" t="str">
        <f>MID($N$68,8,1)</f>
        <v/>
      </c>
      <c r="N23" s="35" t="str">
        <f>MID($N$68,9,1)</f>
        <v/>
      </c>
      <c r="O23" s="35" t="str">
        <f>MID($N$68,10,1)</f>
        <v/>
      </c>
      <c r="P23" s="35" t="str">
        <f>MID($N$68,11,1)</f>
        <v/>
      </c>
      <c r="Q23" s="35" t="str">
        <f>MID($N$68,12,1)</f>
        <v/>
      </c>
      <c r="R23" s="35" t="str">
        <f>MID($N$68,13,1)</f>
        <v/>
      </c>
      <c r="S23" s="35" t="str">
        <f>MID($N$68,14,1)</f>
        <v/>
      </c>
      <c r="T23" s="35" t="str">
        <f>MID($N$68,15,1)</f>
        <v/>
      </c>
      <c r="U23" s="35" t="str">
        <f>MID($N$68,16,1)</f>
        <v/>
      </c>
      <c r="V23" s="35" t="str">
        <f>MID($N$68,17,1)</f>
        <v/>
      </c>
      <c r="W23" s="35" t="str">
        <f>MID($N$68,18,1)</f>
        <v/>
      </c>
      <c r="X23" s="35" t="str">
        <f>MID($N$68,19,1)</f>
        <v/>
      </c>
      <c r="Y23" s="35" t="str">
        <f>MID($N$68,20,1)</f>
        <v/>
      </c>
      <c r="Z23" s="35" t="str">
        <f>MID($N$68,21,1)</f>
        <v/>
      </c>
      <c r="AA23" s="35" t="str">
        <f>MID($N$68,22,1)</f>
        <v/>
      </c>
      <c r="AB23" s="35" t="str">
        <f>MID($N$68,23,1)</f>
        <v/>
      </c>
      <c r="AC23" s="35" t="str">
        <f>MID($N$68,24,1)</f>
        <v/>
      </c>
      <c r="AD23" s="35" t="str">
        <f>MID($N$68,25,1)</f>
        <v/>
      </c>
      <c r="AE23" s="35" t="str">
        <f>MID($N$68,26,1)</f>
        <v/>
      </c>
      <c r="AF23" s="35" t="str">
        <f>MID($N$68,27,1)</f>
        <v/>
      </c>
      <c r="AG23" s="35" t="str">
        <f>MID($N$68,28,1)</f>
        <v/>
      </c>
      <c r="AH23" s="35" t="str">
        <f>MID($N$68,29,1)</f>
        <v/>
      </c>
      <c r="AI23" s="35" t="str">
        <f>MID($N$68,30,1)</f>
        <v/>
      </c>
      <c r="AJ23" s="35" t="str">
        <f>MID($N$68,31,1)</f>
        <v/>
      </c>
      <c r="AK23" s="35" t="str">
        <f>MID($N$68,32,1)</f>
        <v/>
      </c>
      <c r="AL23" s="77"/>
      <c r="AM23" s="77"/>
      <c r="AN23" s="77"/>
      <c r="AO23" s="77"/>
      <c r="AP23" s="77"/>
      <c r="AQ23" s="77"/>
      <c r="AR23" s="77"/>
      <c r="AS23" s="77"/>
    </row>
    <row r="24" spans="1:45" ht="15" customHeight="1">
      <c r="A24" s="205"/>
      <c r="B24" s="205"/>
      <c r="C24" s="205"/>
      <c r="D24" s="170" t="s">
        <v>56</v>
      </c>
      <c r="E24" s="170"/>
      <c r="F24" s="172" t="str">
        <f>IF(N69="","",N69)</f>
        <v/>
      </c>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20"/>
      <c r="AF24" s="20"/>
      <c r="AG24" s="20"/>
      <c r="AH24" s="20"/>
      <c r="AI24" s="20"/>
      <c r="AJ24" s="20"/>
      <c r="AK24" s="21"/>
      <c r="AL24" s="77"/>
      <c r="AM24" s="77"/>
      <c r="AN24" s="77"/>
      <c r="AO24" s="77"/>
      <c r="AP24" s="77"/>
      <c r="AQ24" s="77"/>
      <c r="AR24" s="77"/>
      <c r="AS24" s="77"/>
    </row>
    <row r="25" spans="1:45" ht="30" customHeight="1">
      <c r="A25" s="205"/>
      <c r="B25" s="205"/>
      <c r="C25" s="205"/>
      <c r="D25" s="170"/>
      <c r="E25" s="170"/>
      <c r="F25" s="174"/>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6" t="s">
        <v>57</v>
      </c>
      <c r="AF25" s="176"/>
      <c r="AG25" s="176"/>
      <c r="AH25" s="176"/>
      <c r="AI25" s="176"/>
      <c r="AJ25" s="176"/>
      <c r="AK25" s="177"/>
      <c r="AL25" s="77"/>
      <c r="AM25" s="77"/>
      <c r="AN25" s="77"/>
      <c r="AO25" s="77"/>
      <c r="AP25" s="77"/>
      <c r="AQ25" s="77"/>
      <c r="AR25" s="77"/>
      <c r="AS25" s="77"/>
    </row>
    <row r="26" spans="1:45" ht="15" customHeight="1">
      <c r="A26" s="205" t="s">
        <v>58</v>
      </c>
      <c r="B26" s="205"/>
      <c r="C26" s="205"/>
      <c r="D26" s="170" t="s">
        <v>59</v>
      </c>
      <c r="E26" s="170"/>
      <c r="F26" s="23">
        <v>19</v>
      </c>
      <c r="G26" s="32">
        <v>20</v>
      </c>
      <c r="H26" s="32">
        <v>21</v>
      </c>
      <c r="I26" s="32">
        <v>22</v>
      </c>
      <c r="J26" s="32">
        <v>23</v>
      </c>
      <c r="K26" s="32">
        <v>24</v>
      </c>
      <c r="L26" s="32">
        <v>25</v>
      </c>
      <c r="M26" s="32">
        <v>26</v>
      </c>
      <c r="N26" s="32">
        <v>27</v>
      </c>
      <c r="O26" s="32">
        <v>28</v>
      </c>
      <c r="P26" s="32">
        <v>29</v>
      </c>
      <c r="Q26" s="32">
        <v>30</v>
      </c>
      <c r="R26" s="32">
        <v>31</v>
      </c>
      <c r="S26" s="32">
        <v>32</v>
      </c>
      <c r="T26" s="32">
        <v>33</v>
      </c>
      <c r="U26" s="32">
        <v>34</v>
      </c>
      <c r="V26" s="32">
        <v>35</v>
      </c>
      <c r="W26" s="32">
        <v>36</v>
      </c>
      <c r="X26" s="32">
        <v>37</v>
      </c>
      <c r="Y26" s="32">
        <v>38</v>
      </c>
      <c r="Z26" s="32">
        <v>39</v>
      </c>
      <c r="AA26" s="32">
        <v>40</v>
      </c>
      <c r="AB26" s="32">
        <v>41</v>
      </c>
      <c r="AC26" s="32">
        <v>42</v>
      </c>
      <c r="AD26" s="32">
        <v>43</v>
      </c>
      <c r="AE26" s="32">
        <v>44</v>
      </c>
      <c r="AF26" s="32">
        <v>45</v>
      </c>
      <c r="AG26" s="32">
        <v>46</v>
      </c>
      <c r="AH26" s="32">
        <v>47</v>
      </c>
      <c r="AI26" s="32">
        <v>48</v>
      </c>
      <c r="AJ26" s="32">
        <v>49</v>
      </c>
      <c r="AK26" s="32">
        <v>50</v>
      </c>
      <c r="AL26" s="77"/>
      <c r="AM26" s="77"/>
      <c r="AN26" s="77"/>
      <c r="AO26" s="77"/>
      <c r="AP26" s="77"/>
      <c r="AQ26" s="77"/>
      <c r="AR26" s="77"/>
      <c r="AS26" s="77"/>
    </row>
    <row r="27" spans="1:45" ht="36" customHeight="1">
      <c r="A27" s="205"/>
      <c r="B27" s="205"/>
      <c r="C27" s="205"/>
      <c r="D27" s="170"/>
      <c r="E27" s="170"/>
      <c r="F27" s="36" t="str">
        <f>MID($N$70,1,1)</f>
        <v/>
      </c>
      <c r="G27" s="35" t="str">
        <f>MID($N$70,2,1)</f>
        <v/>
      </c>
      <c r="H27" s="35" t="str">
        <f>MID($N$70,3,1)</f>
        <v/>
      </c>
      <c r="I27" s="35" t="str">
        <f>MID($N$70,4,1)</f>
        <v/>
      </c>
      <c r="J27" s="35" t="str">
        <f>MID($N$70,5,1)</f>
        <v/>
      </c>
      <c r="K27" s="35" t="str">
        <f>MID($N$70,6,1)</f>
        <v/>
      </c>
      <c r="L27" s="35" t="str">
        <f>MID($N$70,7,1)</f>
        <v/>
      </c>
      <c r="M27" s="35" t="str">
        <f>MID($N$70,8,1)</f>
        <v/>
      </c>
      <c r="N27" s="35" t="str">
        <f>MID($N$70,9,1)</f>
        <v/>
      </c>
      <c r="O27" s="35" t="str">
        <f>MID($N$70,10,1)</f>
        <v/>
      </c>
      <c r="P27" s="35" t="str">
        <f>MID($N$70,11,1)</f>
        <v/>
      </c>
      <c r="Q27" s="35" t="str">
        <f>MID($N$70,12,1)</f>
        <v/>
      </c>
      <c r="R27" s="35" t="str">
        <f>MID($N$70,13,1)</f>
        <v/>
      </c>
      <c r="S27" s="35" t="str">
        <f>MID($N$70,14,1)</f>
        <v/>
      </c>
      <c r="T27" s="35" t="str">
        <f>MID($N$70,15,1)</f>
        <v/>
      </c>
      <c r="U27" s="35" t="str">
        <f>MID($N$70,16,1)</f>
        <v/>
      </c>
      <c r="V27" s="35" t="str">
        <f>MID($N$70,17,1)</f>
        <v/>
      </c>
      <c r="W27" s="35" t="str">
        <f>MID($N$70,18,1)</f>
        <v/>
      </c>
      <c r="X27" s="35" t="str">
        <f>MID($N$70,19,1)</f>
        <v/>
      </c>
      <c r="Y27" s="35" t="str">
        <f>MID($N$70,20,1)</f>
        <v/>
      </c>
      <c r="Z27" s="35" t="str">
        <f>MID($N$70,21,1)</f>
        <v/>
      </c>
      <c r="AA27" s="35" t="str">
        <f>MID($N$70,22,1)</f>
        <v/>
      </c>
      <c r="AB27" s="35" t="str">
        <f>MID($N$70,23,1)</f>
        <v/>
      </c>
      <c r="AC27" s="35" t="str">
        <f>MID($N$70,24,1)</f>
        <v/>
      </c>
      <c r="AD27" s="35" t="str">
        <f>MID($N$70,25,1)</f>
        <v/>
      </c>
      <c r="AE27" s="35" t="str">
        <f>MID($N$70,26,1)</f>
        <v/>
      </c>
      <c r="AF27" s="35" t="str">
        <f>MID($N$70,27,1)</f>
        <v/>
      </c>
      <c r="AG27" s="35" t="str">
        <f>MID($N$70,28,1)</f>
        <v/>
      </c>
      <c r="AH27" s="35" t="str">
        <f>MID($N$70,29,1)</f>
        <v/>
      </c>
      <c r="AI27" s="35" t="str">
        <f>MID($N$70,30,1)</f>
        <v/>
      </c>
      <c r="AJ27" s="35" t="str">
        <f>MID($N$70,31,1)</f>
        <v/>
      </c>
      <c r="AK27" s="35" t="str">
        <f>MID($N$70,32,1)</f>
        <v/>
      </c>
      <c r="AL27" s="77"/>
      <c r="AM27" s="77"/>
      <c r="AN27" s="77"/>
      <c r="AO27" s="77"/>
      <c r="AP27" s="77"/>
      <c r="AQ27" s="77"/>
      <c r="AR27" s="77"/>
      <c r="AS27" s="77"/>
    </row>
    <row r="28" spans="1:45" ht="15" customHeight="1">
      <c r="A28" s="205"/>
      <c r="B28" s="205"/>
      <c r="C28" s="205"/>
      <c r="D28" s="170" t="s">
        <v>60</v>
      </c>
      <c r="E28" s="170"/>
      <c r="F28" s="172" t="str">
        <f>IF(N71="","",N71)</f>
        <v/>
      </c>
      <c r="G28" s="173"/>
      <c r="H28" s="173"/>
      <c r="I28" s="173"/>
      <c r="J28" s="173"/>
      <c r="K28" s="173"/>
      <c r="L28" s="173"/>
      <c r="M28" s="173"/>
      <c r="N28" s="173"/>
      <c r="O28" s="173"/>
      <c r="P28" s="173"/>
      <c r="Q28" s="173"/>
      <c r="R28" s="173"/>
      <c r="S28" s="173"/>
      <c r="T28" s="173"/>
      <c r="U28" s="173"/>
      <c r="V28" s="173"/>
      <c r="W28" s="173"/>
      <c r="X28" s="173"/>
      <c r="Y28" s="173"/>
      <c r="Z28" s="173"/>
      <c r="AA28" s="20"/>
      <c r="AB28" s="20"/>
      <c r="AC28" s="20"/>
      <c r="AD28" s="20"/>
      <c r="AE28" s="20"/>
      <c r="AF28" s="20"/>
      <c r="AG28" s="20"/>
      <c r="AH28" s="20"/>
      <c r="AI28" s="20"/>
      <c r="AJ28" s="20"/>
      <c r="AK28" s="21"/>
      <c r="AL28" s="77"/>
      <c r="AM28" s="77"/>
      <c r="AN28" s="77"/>
      <c r="AO28" s="77"/>
      <c r="AP28" s="77"/>
      <c r="AQ28" s="77"/>
      <c r="AR28" s="77"/>
      <c r="AS28" s="77"/>
    </row>
    <row r="29" spans="1:45" ht="30" customHeight="1">
      <c r="A29" s="205"/>
      <c r="B29" s="205"/>
      <c r="C29" s="205"/>
      <c r="D29" s="170"/>
      <c r="E29" s="170"/>
      <c r="F29" s="174"/>
      <c r="G29" s="175"/>
      <c r="H29" s="175"/>
      <c r="I29" s="175"/>
      <c r="J29" s="175"/>
      <c r="K29" s="175"/>
      <c r="L29" s="175"/>
      <c r="M29" s="175"/>
      <c r="N29" s="175"/>
      <c r="O29" s="175"/>
      <c r="P29" s="175"/>
      <c r="Q29" s="175"/>
      <c r="R29" s="175"/>
      <c r="S29" s="175"/>
      <c r="T29" s="175"/>
      <c r="U29" s="175"/>
      <c r="V29" s="175"/>
      <c r="W29" s="175"/>
      <c r="X29" s="175"/>
      <c r="Y29" s="175"/>
      <c r="Z29" s="175"/>
      <c r="AA29" s="176" t="s">
        <v>61</v>
      </c>
      <c r="AB29" s="176"/>
      <c r="AC29" s="176"/>
      <c r="AD29" s="176"/>
      <c r="AE29" s="176"/>
      <c r="AF29" s="176"/>
      <c r="AG29" s="176"/>
      <c r="AH29" s="176"/>
      <c r="AI29" s="176"/>
      <c r="AJ29" s="176"/>
      <c r="AK29" s="177"/>
      <c r="AL29" s="77"/>
      <c r="AM29" s="77"/>
      <c r="AN29" s="77"/>
      <c r="AO29" s="77"/>
      <c r="AP29" s="77"/>
      <c r="AQ29" s="77"/>
      <c r="AR29" s="77"/>
      <c r="AS29" s="77"/>
    </row>
    <row r="30" spans="1:45" ht="24.95" customHeight="1">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row>
    <row r="31" spans="1:45" ht="18.75" customHeight="1">
      <c r="A31" s="207" t="s">
        <v>62</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77"/>
      <c r="AB31" s="77"/>
      <c r="AC31" s="78" t="s">
        <v>33</v>
      </c>
      <c r="AD31" s="77"/>
      <c r="AE31" s="77"/>
      <c r="AF31" s="77"/>
      <c r="AG31" s="77"/>
      <c r="AH31" s="77"/>
      <c r="AI31" s="77"/>
      <c r="AJ31" s="77"/>
      <c r="AK31" s="77"/>
      <c r="AL31" s="77"/>
      <c r="AM31" s="77"/>
      <c r="AN31" s="77"/>
      <c r="AO31" s="77"/>
      <c r="AP31" s="77"/>
      <c r="AQ31" s="77"/>
      <c r="AR31" s="77"/>
      <c r="AS31" s="77"/>
    </row>
    <row r="32" spans="1:45" ht="12" customHeight="1">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77"/>
      <c r="AB32" s="77"/>
      <c r="AC32" s="77"/>
      <c r="AD32" s="77"/>
      <c r="AE32" s="77"/>
      <c r="AF32" s="77"/>
      <c r="AG32" s="77"/>
      <c r="AH32" s="77"/>
      <c r="AI32" s="77"/>
      <c r="AJ32" s="77"/>
      <c r="AK32" s="77"/>
      <c r="AL32" s="77"/>
      <c r="AM32" s="77"/>
      <c r="AN32" s="77"/>
      <c r="AO32" s="77"/>
      <c r="AP32" s="77"/>
      <c r="AQ32" s="77"/>
      <c r="AR32" s="77"/>
      <c r="AS32" s="77"/>
    </row>
    <row r="33" spans="1:45" ht="15" customHeight="1">
      <c r="A33" s="182" t="s">
        <v>63</v>
      </c>
      <c r="B33" s="197"/>
      <c r="C33" s="198"/>
      <c r="D33" s="205" t="s">
        <v>64</v>
      </c>
      <c r="E33" s="205"/>
      <c r="F33" s="205"/>
      <c r="G33" s="205"/>
      <c r="H33" s="205"/>
      <c r="I33" s="205"/>
      <c r="J33" s="205"/>
      <c r="K33" s="205"/>
      <c r="L33" s="205"/>
      <c r="M33" s="205"/>
      <c r="N33" s="205"/>
      <c r="O33" s="205"/>
      <c r="P33" s="205"/>
      <c r="Q33" s="205"/>
      <c r="R33" s="205"/>
      <c r="S33" s="205"/>
      <c r="T33" s="205"/>
      <c r="U33" s="205"/>
      <c r="V33" s="205"/>
      <c r="W33" s="205"/>
      <c r="X33" s="205"/>
      <c r="Y33" s="205"/>
      <c r="Z33" s="205" t="s">
        <v>65</v>
      </c>
      <c r="AA33" s="205"/>
      <c r="AB33" s="205"/>
      <c r="AC33" s="205"/>
      <c r="AD33" s="205"/>
      <c r="AE33" s="205"/>
      <c r="AF33" s="205"/>
      <c r="AG33" s="205" t="s">
        <v>66</v>
      </c>
      <c r="AH33" s="205"/>
      <c r="AI33" s="205"/>
      <c r="AJ33" s="205"/>
      <c r="AK33" s="205"/>
      <c r="AL33" s="205"/>
      <c r="AM33" s="205"/>
      <c r="AN33" s="205"/>
      <c r="AO33" s="205"/>
      <c r="AP33" s="205"/>
      <c r="AQ33" s="77"/>
      <c r="AR33" s="77"/>
      <c r="AS33" s="77"/>
    </row>
    <row r="34" spans="1:45" ht="15" customHeight="1">
      <c r="A34" s="199"/>
      <c r="B34" s="200"/>
      <c r="C34" s="201"/>
      <c r="D34" s="205"/>
      <c r="E34" s="205"/>
      <c r="F34" s="205"/>
      <c r="G34" s="205"/>
      <c r="H34" s="205"/>
      <c r="I34" s="205"/>
      <c r="J34" s="205"/>
      <c r="K34" s="205"/>
      <c r="L34" s="205"/>
      <c r="M34" s="205"/>
      <c r="N34" s="205"/>
      <c r="O34" s="205"/>
      <c r="P34" s="205"/>
      <c r="Q34" s="205"/>
      <c r="R34" s="205"/>
      <c r="S34" s="205"/>
      <c r="T34" s="205"/>
      <c r="U34" s="205"/>
      <c r="V34" s="205"/>
      <c r="W34" s="205"/>
      <c r="X34" s="205"/>
      <c r="Y34" s="205"/>
      <c r="Z34" s="33" t="s">
        <v>67</v>
      </c>
      <c r="AA34" s="206" t="s">
        <v>41</v>
      </c>
      <c r="AB34" s="206"/>
      <c r="AC34" s="206" t="s">
        <v>42</v>
      </c>
      <c r="AD34" s="206"/>
      <c r="AE34" s="206" t="s">
        <v>43</v>
      </c>
      <c r="AF34" s="206"/>
      <c r="AG34" s="205"/>
      <c r="AH34" s="205"/>
      <c r="AI34" s="205"/>
      <c r="AJ34" s="205"/>
      <c r="AK34" s="205"/>
      <c r="AL34" s="205"/>
      <c r="AM34" s="205"/>
      <c r="AN34" s="205"/>
      <c r="AO34" s="205"/>
      <c r="AP34" s="205"/>
      <c r="AQ34" s="77"/>
      <c r="AR34" s="77"/>
      <c r="AS34" s="77"/>
    </row>
    <row r="35" spans="1:45" ht="15" customHeight="1">
      <c r="A35" s="199"/>
      <c r="B35" s="200"/>
      <c r="C35" s="201"/>
      <c r="D35" s="170" t="s">
        <v>68</v>
      </c>
      <c r="E35" s="170"/>
      <c r="F35" s="32">
        <v>19</v>
      </c>
      <c r="G35" s="32">
        <v>20</v>
      </c>
      <c r="H35" s="32">
        <v>21</v>
      </c>
      <c r="I35" s="32">
        <v>22</v>
      </c>
      <c r="J35" s="32">
        <v>23</v>
      </c>
      <c r="K35" s="32">
        <v>24</v>
      </c>
      <c r="L35" s="32">
        <v>25</v>
      </c>
      <c r="M35" s="32">
        <v>26</v>
      </c>
      <c r="N35" s="32">
        <v>27</v>
      </c>
      <c r="O35" s="32">
        <v>28</v>
      </c>
      <c r="P35" s="32">
        <v>29</v>
      </c>
      <c r="Q35" s="32">
        <v>30</v>
      </c>
      <c r="R35" s="32">
        <v>31</v>
      </c>
      <c r="S35" s="32">
        <v>32</v>
      </c>
      <c r="T35" s="32">
        <v>33</v>
      </c>
      <c r="U35" s="32">
        <v>34</v>
      </c>
      <c r="V35" s="32">
        <v>35</v>
      </c>
      <c r="W35" s="32">
        <v>36</v>
      </c>
      <c r="X35" s="32">
        <v>37</v>
      </c>
      <c r="Y35" s="32">
        <v>38</v>
      </c>
      <c r="Z35" s="32">
        <v>39</v>
      </c>
      <c r="AA35" s="32">
        <v>40</v>
      </c>
      <c r="AB35" s="32">
        <v>41</v>
      </c>
      <c r="AC35" s="32">
        <v>42</v>
      </c>
      <c r="AD35" s="32">
        <v>43</v>
      </c>
      <c r="AE35" s="32">
        <v>44</v>
      </c>
      <c r="AF35" s="32">
        <v>45</v>
      </c>
      <c r="AG35" s="32">
        <v>46</v>
      </c>
      <c r="AH35" s="32">
        <v>47</v>
      </c>
      <c r="AI35" s="32">
        <v>48</v>
      </c>
      <c r="AJ35" s="32">
        <v>49</v>
      </c>
      <c r="AK35" s="32">
        <v>50</v>
      </c>
      <c r="AL35" s="32">
        <v>51</v>
      </c>
      <c r="AM35" s="32">
        <v>52</v>
      </c>
      <c r="AN35" s="32">
        <v>53</v>
      </c>
      <c r="AO35" s="32">
        <v>54</v>
      </c>
      <c r="AP35" s="32">
        <v>55</v>
      </c>
      <c r="AQ35" s="77"/>
      <c r="AR35" s="77"/>
      <c r="AS35" s="77"/>
    </row>
    <row r="36" spans="1:45" ht="36" customHeight="1">
      <c r="A36" s="199"/>
      <c r="B36" s="200"/>
      <c r="C36" s="201"/>
      <c r="D36" s="170"/>
      <c r="E36" s="170"/>
      <c r="F36" s="36" t="str">
        <f>MID($N$73,1,1)</f>
        <v xml:space="preserve"> </v>
      </c>
      <c r="G36" s="35" t="str">
        <f>MID($N$73,2,1)</f>
        <v/>
      </c>
      <c r="H36" s="35" t="str">
        <f>MID($N$73,3,1)</f>
        <v/>
      </c>
      <c r="I36" s="35" t="str">
        <f>MID($N$73,4,1)</f>
        <v/>
      </c>
      <c r="J36" s="35" t="str">
        <f>MID($N$73,5,1)</f>
        <v/>
      </c>
      <c r="K36" s="35" t="str">
        <f>MID($N$73,6,1)</f>
        <v/>
      </c>
      <c r="L36" s="35" t="str">
        <f>MID($N$73,7,1)</f>
        <v/>
      </c>
      <c r="M36" s="35" t="str">
        <f>MID($N$73,8,1)</f>
        <v/>
      </c>
      <c r="N36" s="35" t="str">
        <f>MID($N$73,9,1)</f>
        <v/>
      </c>
      <c r="O36" s="35" t="str">
        <f>MID($N$73,10,1)</f>
        <v/>
      </c>
      <c r="P36" s="35" t="str">
        <f>MID($N$73,11,1)</f>
        <v/>
      </c>
      <c r="Q36" s="35" t="str">
        <f>MID($N$73,12,1)</f>
        <v/>
      </c>
      <c r="R36" s="35" t="str">
        <f>MID($N$73,13,1)</f>
        <v/>
      </c>
      <c r="S36" s="35" t="str">
        <f>MID($N$73,14,1)</f>
        <v/>
      </c>
      <c r="T36" s="35" t="str">
        <f>MID($N$73,15,1)</f>
        <v/>
      </c>
      <c r="U36" s="35" t="str">
        <f>MID($N$73,16,1)</f>
        <v/>
      </c>
      <c r="V36" s="35" t="str">
        <f>MID($N$73,17,1)</f>
        <v/>
      </c>
      <c r="W36" s="35" t="str">
        <f>MID($N$73,18,1)</f>
        <v/>
      </c>
      <c r="X36" s="35" t="str">
        <f>MID($N$73,19,1)</f>
        <v/>
      </c>
      <c r="Y36" s="35" t="str">
        <f>MID($N$73,20,1)</f>
        <v/>
      </c>
      <c r="Z36" s="37" t="str">
        <f>MID($N$75,1,1)</f>
        <v/>
      </c>
      <c r="AA36" s="34" t="str">
        <f>MID($N$75,2,1)</f>
        <v/>
      </c>
      <c r="AB36" s="34" t="str">
        <f>MID($N$75,3,1)</f>
        <v/>
      </c>
      <c r="AC36" s="34" t="str">
        <f>MID($N$75,4,1)</f>
        <v/>
      </c>
      <c r="AD36" s="34" t="str">
        <f>MID($N$75,5,1)</f>
        <v/>
      </c>
      <c r="AE36" s="34" t="str">
        <f>MID($N$75,6,1)</f>
        <v/>
      </c>
      <c r="AF36" s="34" t="str">
        <f>MID($N$75,7,1)</f>
        <v/>
      </c>
      <c r="AG36" s="37" t="str">
        <f>MID($N$76,1,1)</f>
        <v/>
      </c>
      <c r="AH36" s="34" t="str">
        <f>MID($N$76,2,1)</f>
        <v/>
      </c>
      <c r="AI36" s="34" t="str">
        <f>MID($N$76,3,1)</f>
        <v/>
      </c>
      <c r="AJ36" s="34" t="str">
        <f>MID($N$76,4,1)</f>
        <v/>
      </c>
      <c r="AK36" s="34" t="str">
        <f>MID($N$76,5,1)</f>
        <v/>
      </c>
      <c r="AL36" s="34" t="str">
        <f>MID($N$76,6,1)</f>
        <v/>
      </c>
      <c r="AM36" s="34" t="str">
        <f>MID($N$76,7,1)</f>
        <v/>
      </c>
      <c r="AN36" s="34" t="str">
        <f>MID($N$76,8,1)</f>
        <v/>
      </c>
      <c r="AO36" s="34" t="str">
        <f>MID($N$76,9,1)</f>
        <v/>
      </c>
      <c r="AP36" s="34" t="str">
        <f>MID($N$76,10,1)</f>
        <v/>
      </c>
      <c r="AQ36" s="77"/>
      <c r="AR36" s="77"/>
      <c r="AS36" s="77"/>
    </row>
    <row r="37" spans="1:45" ht="15" customHeight="1">
      <c r="A37" s="199"/>
      <c r="B37" s="200"/>
      <c r="C37" s="201"/>
      <c r="D37" s="182" t="s">
        <v>45</v>
      </c>
      <c r="E37" s="198"/>
      <c r="F37" s="182" t="s">
        <v>46</v>
      </c>
      <c r="G37" s="197"/>
      <c r="H37" s="25"/>
      <c r="I37" s="25"/>
      <c r="J37" s="25"/>
      <c r="K37" s="25"/>
      <c r="L37" s="25"/>
      <c r="M37" s="25"/>
      <c r="N37" s="25"/>
      <c r="O37" s="197" t="s">
        <v>47</v>
      </c>
      <c r="P37" s="197"/>
      <c r="Q37" s="197"/>
      <c r="R37" s="25"/>
      <c r="S37" s="14"/>
      <c r="T37" s="14"/>
      <c r="U37" s="14"/>
      <c r="V37" s="14"/>
      <c r="W37" s="14"/>
      <c r="X37" s="14"/>
      <c r="Y37" s="15"/>
      <c r="Z37" s="77"/>
      <c r="AA37" s="77"/>
      <c r="AB37" s="77"/>
      <c r="AC37" s="77"/>
      <c r="AD37" s="77"/>
      <c r="AE37" s="77"/>
      <c r="AF37" s="77"/>
      <c r="AG37" s="77"/>
      <c r="AH37" s="77"/>
      <c r="AI37" s="77"/>
      <c r="AJ37" s="77"/>
      <c r="AK37" s="77"/>
      <c r="AL37" s="77"/>
      <c r="AM37" s="77"/>
      <c r="AN37" s="77"/>
      <c r="AO37" s="77"/>
      <c r="AP37" s="77"/>
      <c r="AQ37" s="77"/>
      <c r="AR37" s="77"/>
      <c r="AS37" s="77"/>
    </row>
    <row r="38" spans="1:45" ht="30" customHeight="1">
      <c r="A38" s="202"/>
      <c r="B38" s="203"/>
      <c r="C38" s="204"/>
      <c r="D38" s="202"/>
      <c r="E38" s="204"/>
      <c r="F38" s="16"/>
      <c r="G38" s="180" t="str">
        <f>IF(N74="","",N74)</f>
        <v/>
      </c>
      <c r="H38" s="180"/>
      <c r="I38" s="180"/>
      <c r="J38" s="180"/>
      <c r="K38" s="180"/>
      <c r="L38" s="180"/>
      <c r="M38" s="180"/>
      <c r="N38" s="180"/>
      <c r="O38" s="180"/>
      <c r="P38" s="17"/>
      <c r="Q38" s="180" t="str">
        <f>IF(T74="","",T74)</f>
        <v/>
      </c>
      <c r="R38" s="180"/>
      <c r="S38" s="180"/>
      <c r="T38" s="180"/>
      <c r="U38" s="180"/>
      <c r="V38" s="180"/>
      <c r="W38" s="180"/>
      <c r="X38" s="180"/>
      <c r="Y38" s="181"/>
      <c r="Z38" s="77"/>
      <c r="AA38" s="77"/>
      <c r="AB38" s="77"/>
      <c r="AC38" s="77"/>
      <c r="AD38" s="77"/>
      <c r="AE38" s="77"/>
      <c r="AF38" s="77"/>
      <c r="AG38" s="77"/>
      <c r="AH38" s="77"/>
      <c r="AI38" s="77"/>
      <c r="AJ38" s="77"/>
      <c r="AK38" s="77"/>
      <c r="AL38" s="77"/>
      <c r="AM38" s="77"/>
      <c r="AN38" s="77"/>
      <c r="AO38" s="77"/>
      <c r="AP38" s="77"/>
      <c r="AQ38" s="77"/>
      <c r="AR38" s="77"/>
      <c r="AS38" s="77"/>
    </row>
    <row r="39" spans="1:45" ht="15" customHeight="1">
      <c r="A39" s="182" t="s">
        <v>69</v>
      </c>
      <c r="B39" s="183"/>
      <c r="C39" s="184"/>
      <c r="D39" s="170" t="s">
        <v>49</v>
      </c>
      <c r="E39" s="170"/>
      <c r="F39" s="32">
        <v>19</v>
      </c>
      <c r="G39" s="32">
        <v>20</v>
      </c>
      <c r="H39" s="32">
        <v>21</v>
      </c>
      <c r="I39" s="32"/>
      <c r="J39" s="32">
        <v>22</v>
      </c>
      <c r="K39" s="32">
        <v>23</v>
      </c>
      <c r="L39" s="32">
        <v>24</v>
      </c>
      <c r="M39" s="32">
        <v>25</v>
      </c>
      <c r="N39" s="32">
        <v>26</v>
      </c>
      <c r="O39" s="32">
        <v>27</v>
      </c>
      <c r="P39" s="32">
        <v>28</v>
      </c>
      <c r="Q39" s="32">
        <v>29</v>
      </c>
      <c r="R39" s="32">
        <v>30</v>
      </c>
      <c r="S39" s="32">
        <v>31</v>
      </c>
      <c r="T39" s="32">
        <v>32</v>
      </c>
      <c r="U39" s="32">
        <v>33</v>
      </c>
      <c r="V39" s="32">
        <v>34</v>
      </c>
      <c r="W39" s="32">
        <v>35</v>
      </c>
      <c r="X39" s="32">
        <v>36</v>
      </c>
      <c r="Y39" s="32">
        <v>37</v>
      </c>
      <c r="Z39" s="32">
        <v>38</v>
      </c>
      <c r="AA39" s="32">
        <v>39</v>
      </c>
      <c r="AB39" s="32">
        <v>40</v>
      </c>
      <c r="AC39" s="32">
        <v>41</v>
      </c>
      <c r="AD39" s="32">
        <v>42</v>
      </c>
      <c r="AE39" s="32">
        <v>43</v>
      </c>
      <c r="AF39" s="32">
        <v>44</v>
      </c>
      <c r="AG39" s="32">
        <v>45</v>
      </c>
      <c r="AH39" s="32">
        <v>46</v>
      </c>
      <c r="AI39" s="32">
        <v>47</v>
      </c>
      <c r="AJ39" s="32">
        <v>48</v>
      </c>
      <c r="AK39" s="32">
        <v>49</v>
      </c>
      <c r="AL39" s="32">
        <v>50</v>
      </c>
      <c r="AM39" s="32">
        <v>51</v>
      </c>
      <c r="AN39" s="32">
        <v>52</v>
      </c>
      <c r="AO39" s="32">
        <v>53</v>
      </c>
      <c r="AP39" s="32">
        <v>54</v>
      </c>
      <c r="AQ39" s="32">
        <v>55</v>
      </c>
      <c r="AR39" s="32">
        <v>56</v>
      </c>
      <c r="AS39" s="32">
        <v>57</v>
      </c>
    </row>
    <row r="40" spans="1:45" ht="36" customHeight="1">
      <c r="A40" s="185"/>
      <c r="B40" s="186"/>
      <c r="C40" s="187"/>
      <c r="D40" s="170"/>
      <c r="E40" s="170"/>
      <c r="F40" s="34" t="str">
        <f>MID($N$77,1,1)</f>
        <v/>
      </c>
      <c r="G40" s="34" t="str">
        <f>MID($N$77,2,1)</f>
        <v/>
      </c>
      <c r="H40" s="34" t="str">
        <f>MID($N$77,3,1)</f>
        <v/>
      </c>
      <c r="I40" s="18" t="s">
        <v>50</v>
      </c>
      <c r="J40" s="34" t="str">
        <f>MID($N$77,4,1)</f>
        <v/>
      </c>
      <c r="K40" s="34" t="str">
        <f>MID($N$77,5,1)</f>
        <v/>
      </c>
      <c r="L40" s="34" t="str">
        <f>MID($N$77,6,1)</f>
        <v/>
      </c>
      <c r="M40" s="34" t="str">
        <f>MID($N$77,7,1)</f>
        <v/>
      </c>
      <c r="N40" s="35" t="str">
        <f>MID($N$78,1,1)</f>
        <v/>
      </c>
      <c r="O40" s="35" t="str">
        <f>MID($N$78,2,1)</f>
        <v/>
      </c>
      <c r="P40" s="35" t="str">
        <f>MID($N$78,3,1)</f>
        <v/>
      </c>
      <c r="Q40" s="35" t="str">
        <f>MID($N$78,4,1)</f>
        <v/>
      </c>
      <c r="R40" s="35" t="str">
        <f>MID($N$78,5,1)</f>
        <v/>
      </c>
      <c r="S40" s="35" t="str">
        <f>MID($N$78,6,1)</f>
        <v/>
      </c>
      <c r="T40" s="35" t="str">
        <f>MID($N$78,7,1)</f>
        <v/>
      </c>
      <c r="U40" s="35" t="str">
        <f>MID($N$78,8,1)</f>
        <v/>
      </c>
      <c r="V40" s="35" t="str">
        <f>MID($N$78,9,1)</f>
        <v/>
      </c>
      <c r="W40" s="35" t="str">
        <f>MID($N$78,10,1)</f>
        <v/>
      </c>
      <c r="X40" s="35" t="str">
        <f>MID($N$78,11,1)</f>
        <v/>
      </c>
      <c r="Y40" s="35" t="str">
        <f>MID($N$78,12,1)</f>
        <v/>
      </c>
      <c r="Z40" s="35" t="str">
        <f>MID($N$78,13,1)</f>
        <v/>
      </c>
      <c r="AA40" s="35" t="str">
        <f>MID($N$78,14,1)</f>
        <v/>
      </c>
      <c r="AB40" s="35" t="str">
        <f>MID($N$78,15,1)</f>
        <v/>
      </c>
      <c r="AC40" s="35" t="str">
        <f>MID($N$78,16,1)</f>
        <v/>
      </c>
      <c r="AD40" s="35" t="str">
        <f>MID($N$78,17,1)</f>
        <v/>
      </c>
      <c r="AE40" s="35" t="str">
        <f>MID($N$78,18,1)</f>
        <v/>
      </c>
      <c r="AF40" s="35" t="str">
        <f>MID($N$78,19,1)</f>
        <v/>
      </c>
      <c r="AG40" s="35" t="str">
        <f>MID($N$78,20,1)</f>
        <v/>
      </c>
      <c r="AH40" s="35" t="str">
        <f>MID($N$78,21,1)</f>
        <v/>
      </c>
      <c r="AI40" s="35" t="str">
        <f>MID($N$78,22,1)</f>
        <v/>
      </c>
      <c r="AJ40" s="35" t="str">
        <f>MID($N$78,23,1)</f>
        <v/>
      </c>
      <c r="AK40" s="35" t="str">
        <f>MID($N$78,24,1)</f>
        <v/>
      </c>
      <c r="AL40" s="35" t="str">
        <f>MID($N$78,25,1)</f>
        <v/>
      </c>
      <c r="AM40" s="35" t="str">
        <f>MID($N$78,26,1)</f>
        <v/>
      </c>
      <c r="AN40" s="35" t="str">
        <f>MID($N$78,27,1)</f>
        <v/>
      </c>
      <c r="AO40" s="35" t="str">
        <f>MID($N$78,28,1)</f>
        <v/>
      </c>
      <c r="AP40" s="35" t="str">
        <f>MID($N$78,29,1)</f>
        <v/>
      </c>
      <c r="AQ40" s="35" t="str">
        <f>MID($N$78,30,1)</f>
        <v/>
      </c>
      <c r="AR40" s="35" t="str">
        <f>MID($N$78,31,1)</f>
        <v/>
      </c>
      <c r="AS40" s="34" t="str">
        <f>MID($N$78,32,1)</f>
        <v/>
      </c>
    </row>
    <row r="41" spans="1:45" ht="22.5" customHeight="1">
      <c r="A41" s="185"/>
      <c r="B41" s="186"/>
      <c r="C41" s="187"/>
      <c r="D41" s="191" t="s">
        <v>51</v>
      </c>
      <c r="E41" s="191"/>
      <c r="F41" s="193" t="s">
        <v>52</v>
      </c>
      <c r="G41" s="194"/>
      <c r="H41" s="194"/>
      <c r="I41" s="194"/>
      <c r="J41" s="194"/>
      <c r="K41" s="194"/>
      <c r="L41" s="194"/>
      <c r="M41" s="19"/>
      <c r="N41" s="172" t="str">
        <f>IF(N79="","",N79)</f>
        <v/>
      </c>
      <c r="O41" s="173"/>
      <c r="P41" s="173"/>
      <c r="Q41" s="173"/>
      <c r="R41" s="173"/>
      <c r="S41" s="173"/>
      <c r="T41" s="173"/>
      <c r="U41" s="173"/>
      <c r="V41" s="173"/>
      <c r="W41" s="173"/>
      <c r="X41" s="173"/>
      <c r="Y41" s="173"/>
      <c r="Z41" s="173"/>
      <c r="AA41" s="173"/>
      <c r="AB41" s="173"/>
      <c r="AC41" s="173"/>
      <c r="AD41" s="173"/>
      <c r="AE41" s="173"/>
      <c r="AF41" s="173"/>
      <c r="AG41" s="173"/>
      <c r="AH41" s="178" t="s">
        <v>70</v>
      </c>
      <c r="AI41" s="178"/>
      <c r="AJ41" s="178"/>
      <c r="AK41" s="178"/>
      <c r="AL41" s="178"/>
      <c r="AM41" s="178"/>
      <c r="AN41" s="178"/>
      <c r="AO41" s="178"/>
      <c r="AP41" s="178"/>
      <c r="AQ41" s="178"/>
      <c r="AR41" s="178"/>
      <c r="AS41" s="179"/>
    </row>
    <row r="42" spans="1:45" ht="22.5" customHeight="1">
      <c r="A42" s="188"/>
      <c r="B42" s="189"/>
      <c r="C42" s="190"/>
      <c r="D42" s="192"/>
      <c r="E42" s="192"/>
      <c r="F42" s="195"/>
      <c r="G42" s="196"/>
      <c r="H42" s="196"/>
      <c r="I42" s="196"/>
      <c r="J42" s="196"/>
      <c r="K42" s="196"/>
      <c r="L42" s="196"/>
      <c r="M42" s="22"/>
      <c r="N42" s="174"/>
      <c r="O42" s="175"/>
      <c r="P42" s="175"/>
      <c r="Q42" s="175"/>
      <c r="R42" s="175"/>
      <c r="S42" s="175"/>
      <c r="T42" s="175"/>
      <c r="U42" s="175"/>
      <c r="V42" s="175"/>
      <c r="W42" s="175"/>
      <c r="X42" s="175"/>
      <c r="Y42" s="175"/>
      <c r="Z42" s="175"/>
      <c r="AA42" s="175"/>
      <c r="AB42" s="175"/>
      <c r="AC42" s="175"/>
      <c r="AD42" s="175"/>
      <c r="AE42" s="175"/>
      <c r="AF42" s="175"/>
      <c r="AG42" s="175"/>
      <c r="AH42" s="176" t="s">
        <v>71</v>
      </c>
      <c r="AI42" s="176"/>
      <c r="AJ42" s="176"/>
      <c r="AK42" s="176"/>
      <c r="AL42" s="176"/>
      <c r="AM42" s="176"/>
      <c r="AN42" s="176"/>
      <c r="AO42" s="176"/>
      <c r="AP42" s="176"/>
      <c r="AQ42" s="176"/>
      <c r="AR42" s="176"/>
      <c r="AS42" s="177"/>
    </row>
    <row r="43" spans="1:45" ht="15" customHeight="1">
      <c r="A43" s="170" t="s">
        <v>72</v>
      </c>
      <c r="B43" s="171"/>
      <c r="C43" s="171"/>
      <c r="D43" s="170" t="s">
        <v>55</v>
      </c>
      <c r="E43" s="170"/>
      <c r="F43" s="23">
        <v>19</v>
      </c>
      <c r="G43" s="32">
        <v>20</v>
      </c>
      <c r="H43" s="32">
        <v>21</v>
      </c>
      <c r="I43" s="32">
        <v>22</v>
      </c>
      <c r="J43" s="32">
        <v>23</v>
      </c>
      <c r="K43" s="32">
        <v>24</v>
      </c>
      <c r="L43" s="32">
        <v>25</v>
      </c>
      <c r="M43" s="32">
        <v>26</v>
      </c>
      <c r="N43" s="32">
        <v>27</v>
      </c>
      <c r="O43" s="32">
        <v>28</v>
      </c>
      <c r="P43" s="32">
        <v>29</v>
      </c>
      <c r="Q43" s="32">
        <v>30</v>
      </c>
      <c r="R43" s="32">
        <v>31</v>
      </c>
      <c r="S43" s="32">
        <v>32</v>
      </c>
      <c r="T43" s="32">
        <v>33</v>
      </c>
      <c r="U43" s="32">
        <v>34</v>
      </c>
      <c r="V43" s="32">
        <v>35</v>
      </c>
      <c r="W43" s="32">
        <v>36</v>
      </c>
      <c r="X43" s="32">
        <v>37</v>
      </c>
      <c r="Y43" s="32">
        <v>38</v>
      </c>
      <c r="Z43" s="32">
        <v>39</v>
      </c>
      <c r="AA43" s="32">
        <v>40</v>
      </c>
      <c r="AB43" s="32">
        <v>41</v>
      </c>
      <c r="AC43" s="32">
        <v>42</v>
      </c>
      <c r="AD43" s="32">
        <v>43</v>
      </c>
      <c r="AE43" s="32">
        <v>44</v>
      </c>
      <c r="AF43" s="32">
        <v>45</v>
      </c>
      <c r="AG43" s="32">
        <v>46</v>
      </c>
      <c r="AH43" s="32">
        <v>47</v>
      </c>
      <c r="AI43" s="32">
        <v>48</v>
      </c>
      <c r="AJ43" s="32">
        <v>49</v>
      </c>
      <c r="AK43" s="32">
        <v>50</v>
      </c>
      <c r="AL43" s="77"/>
      <c r="AM43" s="77"/>
      <c r="AN43" s="77"/>
      <c r="AO43" s="77"/>
      <c r="AP43" s="77"/>
      <c r="AQ43" s="77"/>
      <c r="AR43" s="77"/>
      <c r="AS43" s="77"/>
    </row>
    <row r="44" spans="1:45" ht="36" customHeight="1">
      <c r="A44" s="171"/>
      <c r="B44" s="171"/>
      <c r="C44" s="171"/>
      <c r="D44" s="170"/>
      <c r="E44" s="170"/>
      <c r="F44" s="36" t="str">
        <f>MID($N$80,1,1)</f>
        <v/>
      </c>
      <c r="G44" s="35" t="str">
        <f>MID($N$80,2,1)</f>
        <v/>
      </c>
      <c r="H44" s="35" t="str">
        <f>MID($N$80,3,1)</f>
        <v/>
      </c>
      <c r="I44" s="35" t="str">
        <f>MID($N$80,4,1)</f>
        <v/>
      </c>
      <c r="J44" s="35" t="str">
        <f>MID($N$80,5,1)</f>
        <v/>
      </c>
      <c r="K44" s="35" t="str">
        <f>MID($N$80,6,1)</f>
        <v/>
      </c>
      <c r="L44" s="35" t="str">
        <f>MID($N$80,7,1)</f>
        <v/>
      </c>
      <c r="M44" s="35" t="str">
        <f>MID($N$80,8,1)</f>
        <v/>
      </c>
      <c r="N44" s="35" t="str">
        <f>MID($N$80,9,1)</f>
        <v/>
      </c>
      <c r="O44" s="35" t="str">
        <f>MID($N$80,10,1)</f>
        <v/>
      </c>
      <c r="P44" s="35" t="str">
        <f>MID($N$80,11,1)</f>
        <v/>
      </c>
      <c r="Q44" s="35" t="str">
        <f>MID($N$80,12,1)</f>
        <v/>
      </c>
      <c r="R44" s="35" t="str">
        <f>MID($N$80,13,1)</f>
        <v/>
      </c>
      <c r="S44" s="35" t="str">
        <f>MID($N$80,14,1)</f>
        <v/>
      </c>
      <c r="T44" s="35" t="str">
        <f>MID($N$80,15,1)</f>
        <v/>
      </c>
      <c r="U44" s="35" t="str">
        <f>MID($N$80,16,1)</f>
        <v/>
      </c>
      <c r="V44" s="35" t="str">
        <f>MID($N$80,17,1)</f>
        <v/>
      </c>
      <c r="W44" s="35" t="str">
        <f>MID($N$80,18,1)</f>
        <v/>
      </c>
      <c r="X44" s="35" t="str">
        <f>MID($N$80,19,1)</f>
        <v/>
      </c>
      <c r="Y44" s="35" t="str">
        <f>MID($N$80,20,1)</f>
        <v/>
      </c>
      <c r="Z44" s="35" t="str">
        <f>MID($N$80,21,1)</f>
        <v/>
      </c>
      <c r="AA44" s="35" t="str">
        <f>MID($N$80,22,1)</f>
        <v/>
      </c>
      <c r="AB44" s="35" t="str">
        <f>MID($N$80,23,1)</f>
        <v/>
      </c>
      <c r="AC44" s="35" t="str">
        <f>MID($N$80,24,1)</f>
        <v/>
      </c>
      <c r="AD44" s="35" t="str">
        <f>MID($N$80,25,1)</f>
        <v/>
      </c>
      <c r="AE44" s="35" t="str">
        <f>MID($N$80,26,1)</f>
        <v/>
      </c>
      <c r="AF44" s="35" t="str">
        <f>MID($N$80,27,1)</f>
        <v/>
      </c>
      <c r="AG44" s="35" t="str">
        <f>MID($N$80,28,1)</f>
        <v/>
      </c>
      <c r="AH44" s="35" t="str">
        <f>MID($N$80,29,1)</f>
        <v/>
      </c>
      <c r="AI44" s="35" t="str">
        <f>MID($N$80,30,1)</f>
        <v/>
      </c>
      <c r="AJ44" s="35" t="str">
        <f>MID($N$80,31,1)</f>
        <v/>
      </c>
      <c r="AK44" s="35" t="str">
        <f>MID($N$80,32,1)</f>
        <v/>
      </c>
      <c r="AL44" s="77"/>
      <c r="AM44" s="77"/>
      <c r="AN44" s="77"/>
      <c r="AO44" s="77"/>
      <c r="AP44" s="77"/>
      <c r="AQ44" s="77"/>
      <c r="AR44" s="77"/>
      <c r="AS44" s="77"/>
    </row>
    <row r="45" spans="1:45" ht="15" customHeight="1">
      <c r="A45" s="171"/>
      <c r="B45" s="171"/>
      <c r="C45" s="171"/>
      <c r="D45" s="170" t="s">
        <v>56</v>
      </c>
      <c r="E45" s="170"/>
      <c r="F45" s="172" t="str">
        <f>IF(N81="","",N81)</f>
        <v/>
      </c>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20"/>
      <c r="AF45" s="20"/>
      <c r="AG45" s="20"/>
      <c r="AH45" s="20"/>
      <c r="AI45" s="20"/>
      <c r="AJ45" s="20"/>
      <c r="AK45" s="21"/>
      <c r="AL45" s="77"/>
      <c r="AM45" s="77"/>
      <c r="AN45" s="77"/>
      <c r="AO45" s="77"/>
      <c r="AP45" s="77"/>
      <c r="AQ45" s="77"/>
      <c r="AR45" s="77"/>
      <c r="AS45" s="77"/>
    </row>
    <row r="46" spans="1:45" ht="30" customHeight="1">
      <c r="A46" s="171"/>
      <c r="B46" s="171"/>
      <c r="C46" s="171"/>
      <c r="D46" s="170"/>
      <c r="E46" s="170"/>
      <c r="F46" s="174"/>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6" t="s">
        <v>57</v>
      </c>
      <c r="AF46" s="176"/>
      <c r="AG46" s="176"/>
      <c r="AH46" s="176"/>
      <c r="AI46" s="176"/>
      <c r="AJ46" s="176"/>
      <c r="AK46" s="177"/>
      <c r="AL46" s="77"/>
      <c r="AM46" s="77"/>
      <c r="AN46" s="77"/>
      <c r="AO46" s="77"/>
      <c r="AP46" s="77"/>
      <c r="AQ46" s="77"/>
      <c r="AR46" s="77"/>
      <c r="AS46" s="77"/>
    </row>
    <row r="47" spans="1:45" ht="15" customHeight="1">
      <c r="A47" s="170" t="s">
        <v>73</v>
      </c>
      <c r="B47" s="171"/>
      <c r="C47" s="171"/>
      <c r="D47" s="170" t="s">
        <v>59</v>
      </c>
      <c r="E47" s="170"/>
      <c r="F47" s="23">
        <v>19</v>
      </c>
      <c r="G47" s="32">
        <v>20</v>
      </c>
      <c r="H47" s="32">
        <v>21</v>
      </c>
      <c r="I47" s="32">
        <v>22</v>
      </c>
      <c r="J47" s="32">
        <v>23</v>
      </c>
      <c r="K47" s="32">
        <v>24</v>
      </c>
      <c r="L47" s="32">
        <v>25</v>
      </c>
      <c r="M47" s="32">
        <v>26</v>
      </c>
      <c r="N47" s="32">
        <v>27</v>
      </c>
      <c r="O47" s="32">
        <v>28</v>
      </c>
      <c r="P47" s="32">
        <v>29</v>
      </c>
      <c r="Q47" s="32">
        <v>30</v>
      </c>
      <c r="R47" s="32">
        <v>31</v>
      </c>
      <c r="S47" s="32">
        <v>32</v>
      </c>
      <c r="T47" s="32">
        <v>33</v>
      </c>
      <c r="U47" s="32">
        <v>34</v>
      </c>
      <c r="V47" s="32">
        <v>35</v>
      </c>
      <c r="W47" s="32">
        <v>36</v>
      </c>
      <c r="X47" s="32">
        <v>37</v>
      </c>
      <c r="Y47" s="32">
        <v>38</v>
      </c>
      <c r="Z47" s="32">
        <v>39</v>
      </c>
      <c r="AA47" s="32">
        <v>40</v>
      </c>
      <c r="AB47" s="32">
        <v>41</v>
      </c>
      <c r="AC47" s="32">
        <v>42</v>
      </c>
      <c r="AD47" s="32">
        <v>43</v>
      </c>
      <c r="AE47" s="32">
        <v>44</v>
      </c>
      <c r="AF47" s="32">
        <v>45</v>
      </c>
      <c r="AG47" s="32">
        <v>46</v>
      </c>
      <c r="AH47" s="32">
        <v>47</v>
      </c>
      <c r="AI47" s="32">
        <v>48</v>
      </c>
      <c r="AJ47" s="32">
        <v>49</v>
      </c>
      <c r="AK47" s="32">
        <v>50</v>
      </c>
      <c r="AL47" s="77"/>
      <c r="AM47" s="77"/>
      <c r="AN47" s="77"/>
      <c r="AO47" s="77"/>
      <c r="AP47" s="77"/>
      <c r="AQ47" s="77"/>
      <c r="AR47" s="77"/>
      <c r="AS47" s="77"/>
    </row>
    <row r="48" spans="1:45" ht="36" customHeight="1">
      <c r="A48" s="171"/>
      <c r="B48" s="171"/>
      <c r="C48" s="171"/>
      <c r="D48" s="170"/>
      <c r="E48" s="170"/>
      <c r="F48" s="36" t="str">
        <f>MID($N$82,1,1)</f>
        <v/>
      </c>
      <c r="G48" s="35" t="str">
        <f>MID($N$82,2,1)</f>
        <v/>
      </c>
      <c r="H48" s="35" t="str">
        <f>MID($N$82,3,1)</f>
        <v/>
      </c>
      <c r="I48" s="35" t="str">
        <f>MID($N$82,4,1)</f>
        <v/>
      </c>
      <c r="J48" s="35" t="str">
        <f>MID($N$82,5,1)</f>
        <v/>
      </c>
      <c r="K48" s="35" t="str">
        <f>MID($N$82,6,1)</f>
        <v/>
      </c>
      <c r="L48" s="35" t="str">
        <f>MID($N$82,7,1)</f>
        <v/>
      </c>
      <c r="M48" s="35" t="str">
        <f>MID($N$82,8,1)</f>
        <v/>
      </c>
      <c r="N48" s="35" t="str">
        <f>MID($N$82,9,1)</f>
        <v/>
      </c>
      <c r="O48" s="35" t="str">
        <f>MID($N$82,10,1)</f>
        <v/>
      </c>
      <c r="P48" s="35" t="str">
        <f>MID($N$82,11,1)</f>
        <v/>
      </c>
      <c r="Q48" s="35" t="str">
        <f>MID($N$82,12,1)</f>
        <v/>
      </c>
      <c r="R48" s="35" t="str">
        <f>MID($N$82,13,1)</f>
        <v/>
      </c>
      <c r="S48" s="35" t="str">
        <f>MID($N$82,14,1)</f>
        <v/>
      </c>
      <c r="T48" s="35" t="str">
        <f>MID($N$82,15,1)</f>
        <v/>
      </c>
      <c r="U48" s="35" t="str">
        <f>MID($N$82,16,1)</f>
        <v/>
      </c>
      <c r="V48" s="35" t="str">
        <f>MID($N$82,17,1)</f>
        <v/>
      </c>
      <c r="W48" s="35" t="str">
        <f>MID($N$82,18,1)</f>
        <v/>
      </c>
      <c r="X48" s="35" t="str">
        <f>MID($N$82,19,1)</f>
        <v/>
      </c>
      <c r="Y48" s="35" t="str">
        <f>MID($N$82,20,1)</f>
        <v/>
      </c>
      <c r="Z48" s="35" t="str">
        <f>MID($N$82,21,1)</f>
        <v/>
      </c>
      <c r="AA48" s="35" t="str">
        <f>MID($N$82,22,1)</f>
        <v/>
      </c>
      <c r="AB48" s="35" t="str">
        <f>MID($N$82,23,1)</f>
        <v/>
      </c>
      <c r="AC48" s="35" t="str">
        <f>MID($N$82,24,1)</f>
        <v/>
      </c>
      <c r="AD48" s="35" t="str">
        <f>MID($N$82,25,1)</f>
        <v/>
      </c>
      <c r="AE48" s="35" t="str">
        <f>MID($N$82,26,1)</f>
        <v/>
      </c>
      <c r="AF48" s="35" t="str">
        <f>MID($N$82,27,1)</f>
        <v/>
      </c>
      <c r="AG48" s="35" t="str">
        <f>MID($N$82,28,1)</f>
        <v/>
      </c>
      <c r="AH48" s="35" t="str">
        <f>MID($N$82,29,1)</f>
        <v/>
      </c>
      <c r="AI48" s="35" t="str">
        <f>MID($N$82,30,1)</f>
        <v/>
      </c>
      <c r="AJ48" s="35" t="str">
        <f>MID($N$82,31,1)</f>
        <v/>
      </c>
      <c r="AK48" s="35" t="str">
        <f>MID($N$82,32,1)</f>
        <v/>
      </c>
      <c r="AL48" s="77"/>
      <c r="AM48" s="77"/>
      <c r="AN48" s="77"/>
      <c r="AO48" s="77"/>
      <c r="AP48" s="77"/>
      <c r="AQ48" s="77"/>
      <c r="AR48" s="77"/>
      <c r="AS48" s="77"/>
    </row>
    <row r="49" spans="1:45" ht="15" customHeight="1">
      <c r="A49" s="171"/>
      <c r="B49" s="171"/>
      <c r="C49" s="171"/>
      <c r="D49" s="170" t="s">
        <v>60</v>
      </c>
      <c r="E49" s="170"/>
      <c r="F49" s="172" t="str">
        <f>IF(N83="","",N83)</f>
        <v/>
      </c>
      <c r="G49" s="173"/>
      <c r="H49" s="173"/>
      <c r="I49" s="173"/>
      <c r="J49" s="173"/>
      <c r="K49" s="173"/>
      <c r="L49" s="173"/>
      <c r="M49" s="173"/>
      <c r="N49" s="173"/>
      <c r="O49" s="173"/>
      <c r="P49" s="173"/>
      <c r="Q49" s="173"/>
      <c r="R49" s="173"/>
      <c r="S49" s="173"/>
      <c r="T49" s="173"/>
      <c r="U49" s="173"/>
      <c r="V49" s="173"/>
      <c r="W49" s="173"/>
      <c r="X49" s="173"/>
      <c r="Y49" s="173"/>
      <c r="Z49" s="173"/>
      <c r="AA49" s="20"/>
      <c r="AB49" s="20"/>
      <c r="AC49" s="20"/>
      <c r="AD49" s="20"/>
      <c r="AE49" s="20"/>
      <c r="AF49" s="20"/>
      <c r="AG49" s="20"/>
      <c r="AH49" s="20"/>
      <c r="AI49" s="20"/>
      <c r="AJ49" s="20"/>
      <c r="AK49" s="21"/>
      <c r="AL49" s="77"/>
      <c r="AM49" s="77"/>
      <c r="AN49" s="77"/>
      <c r="AO49" s="77"/>
      <c r="AP49" s="77"/>
      <c r="AQ49" s="77"/>
      <c r="AR49" s="77"/>
      <c r="AS49" s="77"/>
    </row>
    <row r="50" spans="1:45" ht="30" customHeight="1">
      <c r="A50" s="171"/>
      <c r="B50" s="171"/>
      <c r="C50" s="171"/>
      <c r="D50" s="170"/>
      <c r="E50" s="170"/>
      <c r="F50" s="174"/>
      <c r="G50" s="175"/>
      <c r="H50" s="175"/>
      <c r="I50" s="175"/>
      <c r="J50" s="175"/>
      <c r="K50" s="175"/>
      <c r="L50" s="175"/>
      <c r="M50" s="175"/>
      <c r="N50" s="175"/>
      <c r="O50" s="175"/>
      <c r="P50" s="175"/>
      <c r="Q50" s="175"/>
      <c r="R50" s="175"/>
      <c r="S50" s="175"/>
      <c r="T50" s="175"/>
      <c r="U50" s="175"/>
      <c r="V50" s="175"/>
      <c r="W50" s="175"/>
      <c r="X50" s="175"/>
      <c r="Y50" s="175"/>
      <c r="Z50" s="175"/>
      <c r="AA50" s="176" t="s">
        <v>61</v>
      </c>
      <c r="AB50" s="176"/>
      <c r="AC50" s="176"/>
      <c r="AD50" s="176"/>
      <c r="AE50" s="176"/>
      <c r="AF50" s="176"/>
      <c r="AG50" s="176"/>
      <c r="AH50" s="176"/>
      <c r="AI50" s="176"/>
      <c r="AJ50" s="176"/>
      <c r="AK50" s="177"/>
      <c r="AL50" s="77"/>
      <c r="AM50" s="77"/>
      <c r="AN50" s="77"/>
      <c r="AO50" s="77"/>
      <c r="AP50" s="77"/>
      <c r="AQ50" s="77"/>
      <c r="AR50" s="77"/>
      <c r="AS50" s="77"/>
    </row>
    <row r="51" spans="1:45"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5" ht="20.100000000000001" hidden="1" customHeight="1">
      <c r="A52" s="3"/>
      <c r="B52" s="5"/>
      <c r="C52" s="5"/>
      <c r="D52" s="5"/>
      <c r="E52" s="5"/>
      <c r="F52" s="5"/>
      <c r="G52" s="5"/>
      <c r="H52" s="5"/>
      <c r="I52" s="5"/>
      <c r="J52" s="5"/>
      <c r="K52" s="5"/>
      <c r="L52" s="5"/>
      <c r="M52" s="5"/>
      <c r="N52" s="6"/>
      <c r="O52" s="6"/>
      <c r="P52" s="6"/>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ht="20.100000000000001" hidden="1" customHeight="1">
      <c r="A53" s="1"/>
      <c r="B53" s="2"/>
      <c r="C53" s="2"/>
      <c r="D53" s="2"/>
      <c r="E53" s="2"/>
      <c r="F53" s="2"/>
      <c r="G53" s="2"/>
      <c r="H53" s="2"/>
      <c r="I53" s="2"/>
      <c r="J53" s="2"/>
      <c r="K53" s="2"/>
      <c r="L53" s="2"/>
      <c r="M53" s="2"/>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ht="20.100000000000001" hidden="1" customHeight="1">
      <c r="A54" s="1"/>
      <c r="B54" s="29" t="s">
        <v>74</v>
      </c>
      <c r="C54" s="29"/>
      <c r="D54" s="29"/>
      <c r="E54" s="29"/>
      <c r="F54" s="30"/>
      <c r="G54" s="30"/>
      <c r="H54" s="30"/>
      <c r="I54" s="30"/>
      <c r="J54" s="30"/>
      <c r="K54" s="30"/>
      <c r="L54" s="30"/>
      <c r="M54" s="1"/>
      <c r="N54" s="169" t="str">
        <f>IF(入力フォーム!J3&lt;&gt;"",IF(入力フォーム!P3="","",入力フォーム!P3),IF(入力フォーム!G7="","",入力フォーム!G7))</f>
        <v/>
      </c>
      <c r="O54" s="169"/>
      <c r="P54" s="169"/>
      <c r="Q54" s="169"/>
      <c r="R54" s="169"/>
      <c r="S54" s="169"/>
      <c r="T54" s="169"/>
      <c r="U54" s="169"/>
      <c r="V54" s="56"/>
      <c r="W54" s="56"/>
      <c r="X54" s="56"/>
      <c r="Y54" s="56"/>
      <c r="Z54" s="56"/>
      <c r="AA54" s="56"/>
      <c r="AB54" s="56"/>
      <c r="AC54" s="56"/>
      <c r="AD54" s="56"/>
      <c r="AE54" s="56"/>
      <c r="AF54" s="56"/>
    </row>
    <row r="55" spans="1:45" ht="20.100000000000001" hidden="1" customHeight="1">
      <c r="A55" s="1"/>
      <c r="B55" s="29" t="s">
        <v>75</v>
      </c>
      <c r="C55" s="29"/>
      <c r="D55" s="29"/>
      <c r="E55" s="30"/>
      <c r="F55" s="30"/>
      <c r="G55" s="30"/>
      <c r="H55" s="30"/>
      <c r="I55" s="30"/>
      <c r="J55" s="30"/>
      <c r="K55" s="30"/>
      <c r="L55" s="30"/>
      <c r="M55" s="1"/>
      <c r="N55" s="169" t="str">
        <f>"13"&amp;IF(入力フォーム!B3="","",入力フォーム!B3)</f>
        <v>13</v>
      </c>
      <c r="O55" s="169"/>
      <c r="P55" s="169"/>
      <c r="Q55" s="169"/>
      <c r="R55" s="169"/>
      <c r="S55" s="169"/>
      <c r="T55" s="169"/>
      <c r="U55" s="169"/>
      <c r="V55" s="56"/>
      <c r="W55" s="56"/>
      <c r="X55" s="56"/>
      <c r="Y55" s="56"/>
      <c r="Z55" s="56"/>
      <c r="AA55" s="56"/>
      <c r="AB55" s="56"/>
      <c r="AC55" s="56"/>
      <c r="AD55" s="56"/>
      <c r="AE55" s="56"/>
      <c r="AF55" s="56"/>
    </row>
    <row r="56" spans="1:45" ht="20.100000000000001" hidden="1" customHeight="1">
      <c r="A56" s="1"/>
      <c r="B56" s="29" t="s">
        <v>76</v>
      </c>
      <c r="C56" s="29"/>
      <c r="D56" s="29"/>
      <c r="E56" s="30"/>
      <c r="F56" s="30"/>
      <c r="G56" s="30"/>
      <c r="H56" s="30"/>
      <c r="I56" s="30"/>
      <c r="J56" s="30"/>
      <c r="K56" s="30"/>
      <c r="L56" s="30"/>
      <c r="M56" s="1"/>
      <c r="N56" s="169" t="s">
        <v>77</v>
      </c>
      <c r="O56" s="169"/>
      <c r="P56" s="169"/>
      <c r="Q56" s="169"/>
      <c r="R56" s="169"/>
      <c r="S56" s="169"/>
      <c r="T56" s="169"/>
      <c r="U56" s="169"/>
      <c r="V56" s="56"/>
      <c r="W56" s="56"/>
      <c r="X56" s="56"/>
      <c r="Y56" s="56"/>
      <c r="Z56" s="56"/>
      <c r="AA56" s="56"/>
      <c r="AB56" s="56"/>
      <c r="AC56" s="56"/>
      <c r="AD56" s="56"/>
      <c r="AE56" s="56"/>
      <c r="AF56" s="56"/>
    </row>
    <row r="57" spans="1:45" ht="20.100000000000001" hidden="1" customHeight="1">
      <c r="A57" s="1"/>
      <c r="B57" s="29" t="s">
        <v>78</v>
      </c>
      <c r="C57" s="29"/>
      <c r="D57" s="29"/>
      <c r="E57" s="30"/>
      <c r="F57" s="30"/>
      <c r="G57" s="30"/>
      <c r="H57" s="30"/>
      <c r="I57" s="30"/>
      <c r="J57" s="30"/>
      <c r="K57" s="30"/>
      <c r="L57" s="30"/>
      <c r="M57" s="1"/>
      <c r="N57" s="169" t="str">
        <f>IF(入力フォーム!E3="","",入力フォーム!E3)</f>
        <v/>
      </c>
      <c r="O57" s="169"/>
      <c r="P57" s="169"/>
      <c r="Q57" s="169"/>
      <c r="R57" s="169"/>
      <c r="S57" s="169"/>
      <c r="T57" s="169"/>
      <c r="U57" s="169"/>
      <c r="V57" s="56"/>
      <c r="W57" s="56"/>
      <c r="X57" s="56"/>
      <c r="Y57" s="56"/>
      <c r="Z57" s="56"/>
      <c r="AA57" s="56"/>
      <c r="AB57" s="56"/>
      <c r="AC57" s="56"/>
      <c r="AD57" s="56"/>
      <c r="AE57" s="56"/>
      <c r="AF57" s="56"/>
    </row>
    <row r="58" spans="1:45" ht="20.100000000000001" hidden="1" customHeight="1">
      <c r="A58" s="1"/>
      <c r="B58" s="29" t="s">
        <v>79</v>
      </c>
      <c r="C58" s="30"/>
      <c r="D58" s="29"/>
      <c r="E58" s="29"/>
      <c r="F58" s="30"/>
      <c r="G58" s="30"/>
      <c r="H58" s="30"/>
      <c r="I58" s="30"/>
      <c r="J58" s="30"/>
      <c r="K58" s="30"/>
      <c r="L58" s="30"/>
      <c r="M58" s="1"/>
      <c r="N58" s="169" t="str">
        <f>IF(入力フォーム!J3="","",入力フォーム!J3)</f>
        <v/>
      </c>
      <c r="O58" s="169"/>
      <c r="P58" s="169"/>
      <c r="Q58" s="169"/>
      <c r="R58" s="169"/>
      <c r="S58" s="169"/>
      <c r="T58" s="169"/>
      <c r="U58" s="169"/>
      <c r="V58" s="56"/>
      <c r="W58" s="56"/>
      <c r="X58" s="56"/>
      <c r="Y58" s="56"/>
      <c r="Z58" s="56"/>
      <c r="AA58" s="56"/>
      <c r="AB58" s="56"/>
      <c r="AC58" s="56"/>
      <c r="AD58" s="56"/>
      <c r="AE58" s="56"/>
      <c r="AF58" s="56"/>
    </row>
    <row r="59" spans="1:45" ht="20.100000000000001" hidden="1" customHeight="1">
      <c r="A59" s="1"/>
      <c r="B59" s="29" t="s">
        <v>80</v>
      </c>
      <c r="C59" s="30"/>
      <c r="D59" s="29"/>
      <c r="E59" s="29"/>
      <c r="F59" s="30"/>
      <c r="G59" s="30"/>
      <c r="H59" s="30"/>
      <c r="I59" s="30"/>
      <c r="J59" s="30"/>
      <c r="K59" s="30"/>
      <c r="L59" s="30"/>
      <c r="M59" s="1"/>
      <c r="N59" s="169" t="str">
        <f>IF(入力フォーム!G9="","",AG59&amp;AH59&amp;AI59&amp;AJ59)</f>
        <v/>
      </c>
      <c r="O59" s="169"/>
      <c r="P59" s="169"/>
      <c r="Q59" s="169"/>
      <c r="R59" s="169"/>
      <c r="S59" s="169"/>
      <c r="T59" s="169"/>
      <c r="U59" s="169"/>
      <c r="V59" s="57"/>
      <c r="W59" s="57"/>
      <c r="X59" s="57"/>
      <c r="Y59" s="57"/>
      <c r="Z59" s="57"/>
      <c r="AA59" s="57"/>
      <c r="AB59" s="57"/>
      <c r="AC59" s="57"/>
      <c r="AD59" s="57"/>
      <c r="AE59" s="57"/>
      <c r="AF59" s="57"/>
      <c r="AG59" s="58">
        <f>IF(入力フォーム!G9&gt;43585,5,IF(入力フォーム!G9&gt;32515,4,3))</f>
        <v>3</v>
      </c>
      <c r="AH59" s="58">
        <f>IF(AG59=5,IF(YEAR(入力フォーム!G9)&gt;2028,YEAR(入力フォーム!G9)-2019,"0"&amp;YEAR(入力フォーム!G9)-2018),IF(AG59=4,IF(YEAR(入力フォーム!G9)&gt;1997,YEAR(入力フォーム!G9)-1988,"0"&amp;YEAR(入力フォーム!G9)-1988),YEAR(入力フォーム!G9)-1925))</f>
        <v>-25</v>
      </c>
      <c r="AI59" s="58" t="str">
        <f>IF(MONTH(入力フォーム!G9)&gt;9,MONTH(入力フォーム!G9),"0"&amp;MONTH(入力フォーム!G9))</f>
        <v>01</v>
      </c>
      <c r="AJ59" s="58" t="str">
        <f>IF(DAY(入力フォーム!G9)&gt;9,DAY(入力フォーム!G9),"0"&amp;DAY(入力フォーム!G9))</f>
        <v>00</v>
      </c>
    </row>
    <row r="60" spans="1:45" ht="20.100000000000001" hidden="1" customHeight="1">
      <c r="A60" s="1"/>
      <c r="B60" s="29" t="s">
        <v>81</v>
      </c>
      <c r="C60" s="30"/>
      <c r="D60" s="29" t="s">
        <v>82</v>
      </c>
      <c r="E60" s="29"/>
      <c r="F60" s="30"/>
      <c r="G60" s="30"/>
      <c r="H60" s="30"/>
      <c r="I60" s="30"/>
      <c r="J60" s="30"/>
      <c r="K60" s="29"/>
      <c r="L60" s="29"/>
      <c r="M60" s="4"/>
      <c r="N60" s="169" t="str">
        <f>IF(AG60="","",SUBSTITUTE(SUBSTITUTE(SUBSTITUTE(SUBSTITUTE(SUBSTITUTE(SUBSTITUTE(SUBSTITUTE(SUBSTITUTE(SUBSTITUTE(SUBSTITUTE(AG60,"ｧ","ｱ"),"ｨ","ｲ"),"ｩ","ｳ"),"ｪ","ｴ"),"ｫ","ｵ"),"ｬ","ﾔ"),"ｭ","ﾕ"),"ｮ","ﾖ"),"ｯ","ﾂ"),"ヵ","ｶ"))</f>
        <v xml:space="preserve"> </v>
      </c>
      <c r="O60" s="169"/>
      <c r="P60" s="169"/>
      <c r="Q60" s="169"/>
      <c r="R60" s="169"/>
      <c r="S60" s="169"/>
      <c r="T60" s="169"/>
      <c r="U60" s="169"/>
      <c r="V60" s="169"/>
      <c r="W60" s="169"/>
      <c r="X60" s="169"/>
      <c r="Y60" s="169"/>
      <c r="Z60" s="60"/>
      <c r="AA60" s="60"/>
      <c r="AB60" s="60"/>
      <c r="AC60" s="60"/>
      <c r="AD60" s="60"/>
      <c r="AE60" s="60"/>
      <c r="AF60" s="60"/>
      <c r="AG60" s="62" t="str">
        <f>入力フォーム!H10&amp;" "&amp;入力フォーム!N10</f>
        <v xml:space="preserve"> </v>
      </c>
    </row>
    <row r="61" spans="1:45" ht="20.100000000000001" hidden="1" customHeight="1">
      <c r="A61" s="1"/>
      <c r="B61" s="76"/>
      <c r="C61" s="29" t="s">
        <v>83</v>
      </c>
      <c r="D61" s="30"/>
      <c r="E61" s="30"/>
      <c r="F61" s="30"/>
      <c r="G61" s="29" t="s">
        <v>4</v>
      </c>
      <c r="H61" s="30"/>
      <c r="I61" s="29" t="s">
        <v>5</v>
      </c>
      <c r="J61" s="30"/>
      <c r="K61" s="29"/>
      <c r="L61" s="29"/>
      <c r="M61" s="4"/>
      <c r="N61" s="169" t="str">
        <f>IF(入力フォーム!H11="","",入力フォーム!H11)</f>
        <v/>
      </c>
      <c r="O61" s="169"/>
      <c r="P61" s="169"/>
      <c r="Q61" s="169"/>
      <c r="R61" s="169"/>
      <c r="S61" s="169"/>
      <c r="T61" s="169" t="str">
        <f>IF(入力フォーム!N11="","",入力フォーム!N11)</f>
        <v/>
      </c>
      <c r="U61" s="169"/>
      <c r="V61" s="169"/>
      <c r="W61" s="169"/>
      <c r="X61" s="169"/>
      <c r="Y61" s="169"/>
      <c r="Z61" s="56"/>
      <c r="AA61" s="56"/>
      <c r="AB61" s="56"/>
      <c r="AC61" s="56"/>
      <c r="AD61" s="56"/>
      <c r="AE61" s="56"/>
      <c r="AF61" s="56"/>
    </row>
    <row r="62" spans="1:45" ht="20.100000000000001" hidden="1" customHeight="1">
      <c r="A62" s="1"/>
      <c r="B62" s="76"/>
      <c r="C62" s="29" t="s">
        <v>84</v>
      </c>
      <c r="D62" s="30"/>
      <c r="E62" s="29"/>
      <c r="F62" s="30"/>
      <c r="G62" s="30"/>
      <c r="H62" s="30"/>
      <c r="I62" s="30"/>
      <c r="J62" s="30"/>
      <c r="K62" s="29"/>
      <c r="L62" s="29"/>
      <c r="M62" s="4"/>
      <c r="N62" s="169" t="str">
        <f>IF(入力フォーム!G12="","",AG62&amp;AH62&amp;AI62&amp;AJ62)</f>
        <v/>
      </c>
      <c r="O62" s="169"/>
      <c r="P62" s="169"/>
      <c r="Q62" s="169"/>
      <c r="R62" s="169"/>
      <c r="S62" s="169"/>
      <c r="T62" s="169"/>
      <c r="U62" s="169"/>
      <c r="V62" s="57"/>
      <c r="W62" s="57"/>
      <c r="X62" s="57"/>
      <c r="Y62" s="57"/>
      <c r="Z62" s="57"/>
      <c r="AA62" s="57"/>
      <c r="AB62" s="57"/>
      <c r="AC62" s="57"/>
      <c r="AD62" s="57"/>
      <c r="AE62" s="57"/>
      <c r="AF62" s="57"/>
      <c r="AG62" s="58">
        <f>IF(入力フォーム!G12&gt;43585,5,IF(入力フォーム!G12&gt;32515,4,3))</f>
        <v>3</v>
      </c>
      <c r="AH62" s="58">
        <f>IF(AG62=5,IF(YEAR(入力フォーム!G12)&gt;2028,YEAR(入力フォーム!G12)-2019,"0"&amp;YEAR(入力フォーム!G12)-2018),IF(AG62=4,IF(YEAR(入力フォーム!G12)&gt;1997,YEAR(入力フォーム!G12)-1988,"0"&amp;YEAR(入力フォーム!G12)-1988),YEAR(入力フォーム!G12)-1925))</f>
        <v>-25</v>
      </c>
      <c r="AI62" s="58" t="str">
        <f>IF(MONTH(入力フォーム!G12)&gt;9,MONTH(入力フォーム!G12),"0"&amp;MONTH(入力フォーム!G12))</f>
        <v>01</v>
      </c>
      <c r="AJ62" s="58" t="str">
        <f>IF(DAY(入力フォーム!G12)&gt;9,DAY(入力フォーム!G12),"0"&amp;DAY(入力フォーム!G12))</f>
        <v>00</v>
      </c>
    </row>
    <row r="63" spans="1:45" ht="20.100000000000001" hidden="1" customHeight="1">
      <c r="A63" s="1"/>
      <c r="B63" s="76"/>
      <c r="C63" s="29" t="s">
        <v>85</v>
      </c>
      <c r="D63" s="30"/>
      <c r="E63" s="29"/>
      <c r="F63" s="30"/>
      <c r="G63" s="30"/>
      <c r="H63" s="30"/>
      <c r="I63" s="30"/>
      <c r="J63" s="30"/>
      <c r="K63" s="29"/>
      <c r="L63" s="29"/>
      <c r="M63" s="4"/>
      <c r="N63" s="169" t="str">
        <f>IF(入力フォーム!G13="","",IF(入力フォーム!G13="男性",1,2))</f>
        <v/>
      </c>
      <c r="O63" s="169"/>
      <c r="P63" s="169"/>
      <c r="Q63" s="169"/>
      <c r="R63" s="169"/>
      <c r="S63" s="169"/>
      <c r="T63" s="169"/>
      <c r="U63" s="169"/>
      <c r="V63" s="56"/>
      <c r="W63" s="56"/>
      <c r="X63" s="56"/>
      <c r="Y63" s="56"/>
      <c r="Z63" s="56"/>
      <c r="AA63" s="56"/>
      <c r="AB63" s="56"/>
      <c r="AC63" s="56"/>
      <c r="AD63" s="56"/>
      <c r="AE63" s="56"/>
      <c r="AF63" s="56"/>
    </row>
    <row r="64" spans="1:45" ht="20.100000000000001" hidden="1" customHeight="1">
      <c r="A64" s="1"/>
      <c r="B64" s="76"/>
      <c r="C64" s="29" t="s">
        <v>86</v>
      </c>
      <c r="D64" s="30"/>
      <c r="E64" s="29"/>
      <c r="F64" s="30"/>
      <c r="G64" s="30"/>
      <c r="H64" s="30"/>
      <c r="I64" s="30"/>
      <c r="J64" s="30"/>
      <c r="K64" s="29"/>
      <c r="L64" s="29"/>
      <c r="M64" s="4"/>
      <c r="N64" s="169" t="str">
        <f>IF(入力フォーム!G14="","",入力フォーム!G14)</f>
        <v/>
      </c>
      <c r="O64" s="169"/>
      <c r="P64" s="169"/>
      <c r="Q64" s="169"/>
      <c r="R64" s="169"/>
      <c r="S64" s="169"/>
      <c r="T64" s="169"/>
      <c r="U64" s="169"/>
      <c r="V64" s="56"/>
      <c r="W64" s="56"/>
      <c r="X64" s="56"/>
      <c r="Y64" s="56"/>
      <c r="Z64" s="56"/>
      <c r="AA64" s="56"/>
      <c r="AB64" s="56"/>
      <c r="AC64" s="56"/>
      <c r="AD64" s="56"/>
      <c r="AE64" s="56"/>
      <c r="AF64" s="56"/>
    </row>
    <row r="65" spans="1:45" ht="20.100000000000001" hidden="1" customHeight="1">
      <c r="A65" s="1"/>
      <c r="B65" s="76"/>
      <c r="C65" s="29" t="s">
        <v>87</v>
      </c>
      <c r="D65" s="30"/>
      <c r="E65" s="29"/>
      <c r="F65" s="30"/>
      <c r="G65" s="30"/>
      <c r="H65" s="30"/>
      <c r="I65" s="30"/>
      <c r="J65" s="30"/>
      <c r="K65" s="29"/>
      <c r="L65" s="29"/>
      <c r="M65" s="4"/>
      <c r="N65" s="169" t="str">
        <f>IF(入力フォーム!G15="","",入力フォーム!G15)</f>
        <v/>
      </c>
      <c r="O65" s="169"/>
      <c r="P65" s="169"/>
      <c r="Q65" s="169"/>
      <c r="R65" s="169"/>
      <c r="S65" s="169"/>
      <c r="T65" s="169"/>
      <c r="U65" s="169"/>
      <c r="V65" s="56"/>
      <c r="W65" s="56"/>
      <c r="X65" s="56"/>
      <c r="Y65" s="56"/>
      <c r="Z65" s="56"/>
      <c r="AA65" s="56"/>
      <c r="AB65" s="56"/>
      <c r="AC65" s="56"/>
      <c r="AD65" s="56"/>
      <c r="AE65" s="56"/>
      <c r="AF65" s="56"/>
    </row>
    <row r="66" spans="1:45" ht="20.100000000000001" hidden="1" customHeight="1">
      <c r="A66" s="1"/>
      <c r="B66" s="76"/>
      <c r="C66" s="29" t="s">
        <v>88</v>
      </c>
      <c r="D66" s="30"/>
      <c r="E66" s="29"/>
      <c r="F66" s="30"/>
      <c r="G66" s="30"/>
      <c r="H66" s="30"/>
      <c r="I66" s="30"/>
      <c r="J66" s="30"/>
      <c r="K66" s="29"/>
      <c r="L66" s="29"/>
      <c r="M66" s="4"/>
      <c r="N66" s="169" t="str">
        <f>IF(入力フォーム!G17="","",TRIM(SUBSTITUTE(SUBSTITUTE(SUBSTITUTE(SUBSTITUTE(SUBSTITUTE(SUBSTITUTE(SUBSTITUTE(SUBSTITUTE(SUBSTITUTE(SUBSTITUTE(AG66,"ｧ","ｱ"),"ｨ","ｲ"),"ｩ","ｳ"),"ｪ","ｴ"),"ｫ","ｵ"),"ｬ","ﾔ"),"ｭ","ﾕ"),"ｮ","ﾖ"),"ｯ","ﾂ"),"ヵ","ｶ")))</f>
        <v/>
      </c>
      <c r="O66" s="169"/>
      <c r="P66" s="169"/>
      <c r="Q66" s="169"/>
      <c r="R66" s="169"/>
      <c r="S66" s="169"/>
      <c r="T66" s="169"/>
      <c r="U66" s="169"/>
      <c r="V66" s="169"/>
      <c r="W66" s="169"/>
      <c r="X66" s="169"/>
      <c r="Y66" s="169"/>
      <c r="Z66" s="169"/>
      <c r="AA66" s="169"/>
      <c r="AB66" s="169"/>
      <c r="AC66" s="169"/>
      <c r="AD66" s="169"/>
      <c r="AE66" s="169"/>
      <c r="AF66" s="56"/>
      <c r="AG66" s="62" t="str">
        <f>IF(入力フォーム!G17="","",入力フォーム!G17&amp;" "&amp;入力フォーム!M17&amp;" "&amp;入力フォーム!S17)</f>
        <v/>
      </c>
    </row>
    <row r="67" spans="1:45" ht="20.100000000000001" hidden="1" customHeight="1">
      <c r="A67" s="1"/>
      <c r="B67" s="76"/>
      <c r="C67" s="29" t="s">
        <v>89</v>
      </c>
      <c r="D67" s="30"/>
      <c r="E67" s="29"/>
      <c r="F67" s="30"/>
      <c r="G67" s="30"/>
      <c r="H67" s="30"/>
      <c r="I67" s="30"/>
      <c r="J67" s="30"/>
      <c r="K67" s="29"/>
      <c r="L67" s="29"/>
      <c r="M67" s="4"/>
      <c r="N67" s="169" t="str">
        <f>IF(入力フォーム!G17="","",TRIM(AG67))</f>
        <v/>
      </c>
      <c r="O67" s="169"/>
      <c r="P67" s="169"/>
      <c r="Q67" s="169"/>
      <c r="R67" s="169"/>
      <c r="S67" s="169"/>
      <c r="T67" s="169"/>
      <c r="U67" s="169"/>
      <c r="V67" s="169"/>
      <c r="W67" s="169"/>
      <c r="X67" s="169"/>
      <c r="Y67" s="169"/>
      <c r="Z67" s="169"/>
      <c r="AA67" s="169"/>
      <c r="AB67" s="169"/>
      <c r="AC67" s="169"/>
      <c r="AD67" s="169"/>
      <c r="AE67" s="169"/>
      <c r="AF67" s="56"/>
      <c r="AG67" s="62" t="str">
        <f>IF(入力フォーム!G17="","",入力フォーム!G19&amp;"　"&amp;入力フォーム!M19&amp;"　"&amp;入力フォーム!S19)</f>
        <v/>
      </c>
    </row>
    <row r="68" spans="1:45" ht="20.100000000000001" hidden="1" customHeight="1">
      <c r="A68" s="1"/>
      <c r="B68" s="76"/>
      <c r="C68" s="29" t="s">
        <v>90</v>
      </c>
      <c r="D68" s="30"/>
      <c r="E68" s="29"/>
      <c r="F68" s="30"/>
      <c r="G68" s="30"/>
      <c r="H68" s="30"/>
      <c r="I68" s="30"/>
      <c r="J68" s="30"/>
      <c r="K68" s="29"/>
      <c r="L68" s="29"/>
      <c r="M68" s="4"/>
      <c r="N68" s="169" t="str">
        <f>IF(入力フォーム!G17="","",TRIM(SUBSTITUTE(SUBSTITUTE(SUBSTITUTE(SUBSTITUTE(SUBSTITUTE(SUBSTITUTE(SUBSTITUTE(SUBSTITUTE(SUBSTITUTE(SUBSTITUTE(AG68,"ｧ","ｱ"),"ｨ","ｲ"),"ｩ","ｳ"),"ｪ","ｴ"),"ｫ","ｵ"),"ｬ","ﾔ"),"ｭ","ﾕ"),"ｮ","ﾖ"),"ｯ","ﾂ"),"ヵ","ｶ")))</f>
        <v/>
      </c>
      <c r="O68" s="169"/>
      <c r="P68" s="169"/>
      <c r="Q68" s="169"/>
      <c r="R68" s="169"/>
      <c r="S68" s="169"/>
      <c r="T68" s="169"/>
      <c r="U68" s="169"/>
      <c r="V68" s="169"/>
      <c r="W68" s="169"/>
      <c r="X68" s="169"/>
      <c r="Y68" s="169"/>
      <c r="Z68" s="169"/>
      <c r="AA68" s="169"/>
      <c r="AB68" s="169"/>
      <c r="AC68" s="169"/>
      <c r="AD68" s="169"/>
      <c r="AE68" s="169"/>
      <c r="AF68" s="56"/>
      <c r="AG68" s="62" t="str">
        <f>IF(入力フォーム!G17="","",入力フォーム!G21&amp;" "&amp;入力フォーム!M21&amp;" "&amp;入力フォーム!S21)</f>
        <v/>
      </c>
    </row>
    <row r="69" spans="1:45" ht="20.100000000000001" hidden="1" customHeight="1">
      <c r="A69" s="1"/>
      <c r="B69" s="76"/>
      <c r="C69" s="29" t="s">
        <v>91</v>
      </c>
      <c r="D69" s="30"/>
      <c r="E69" s="29"/>
      <c r="F69" s="30"/>
      <c r="G69" s="30"/>
      <c r="H69" s="30"/>
      <c r="I69" s="30"/>
      <c r="J69" s="30"/>
      <c r="K69" s="29"/>
      <c r="L69" s="29"/>
      <c r="M69" s="4"/>
      <c r="N69" s="169" t="str">
        <f>IF(入力フォーム!G17="","",TRIM(AG69))</f>
        <v/>
      </c>
      <c r="O69" s="169"/>
      <c r="P69" s="169"/>
      <c r="Q69" s="169"/>
      <c r="R69" s="169"/>
      <c r="S69" s="169"/>
      <c r="T69" s="169"/>
      <c r="U69" s="169"/>
      <c r="V69" s="169"/>
      <c r="W69" s="169"/>
      <c r="X69" s="169"/>
      <c r="Y69" s="169"/>
      <c r="Z69" s="169"/>
      <c r="AA69" s="169"/>
      <c r="AB69" s="169"/>
      <c r="AC69" s="169"/>
      <c r="AD69" s="169"/>
      <c r="AE69" s="169"/>
      <c r="AF69" s="56"/>
      <c r="AG69" s="62" t="str">
        <f>IF(入力フォーム!G17="","",入力フォーム!G23&amp;"　"&amp;入力フォーム!M23&amp;"　"&amp;入力フォーム!S23)</f>
        <v/>
      </c>
    </row>
    <row r="70" spans="1:45" ht="20.100000000000001" hidden="1" customHeight="1">
      <c r="A70" s="1"/>
      <c r="B70" s="76"/>
      <c r="C70" s="29" t="s">
        <v>92</v>
      </c>
      <c r="D70" s="30"/>
      <c r="E70" s="29"/>
      <c r="F70" s="30"/>
      <c r="G70" s="30"/>
      <c r="H70" s="30"/>
      <c r="I70" s="30"/>
      <c r="J70" s="30"/>
      <c r="K70" s="29"/>
      <c r="L70" s="29"/>
      <c r="M70" s="4"/>
      <c r="N70" s="169" t="str">
        <f>IF(入力フォーム!G17="","",TRIM(SUBSTITUTE(SUBSTITUTE(SUBSTITUTE(SUBSTITUTE(SUBSTITUTE(SUBSTITUTE(SUBSTITUTE(SUBSTITUTE(SUBSTITUTE(SUBSTITUTE(AG70,"ｧ","ｱ"),"ｨ","ｲ"),"ｩ","ｳ"),"ｪ","ｴ"),"ｫ","ｵ"),"ｬ","ﾔ"),"ｭ","ﾕ"),"ｮ","ﾖ"),"ｯ","ﾂ"),"ヵ","ｶ")))</f>
        <v/>
      </c>
      <c r="O70" s="169"/>
      <c r="P70" s="169"/>
      <c r="Q70" s="169"/>
      <c r="R70" s="169"/>
      <c r="S70" s="169"/>
      <c r="T70" s="169"/>
      <c r="U70" s="169"/>
      <c r="V70" s="169"/>
      <c r="W70" s="169"/>
      <c r="X70" s="169"/>
      <c r="Y70" s="169"/>
      <c r="Z70" s="169"/>
      <c r="AA70" s="169"/>
      <c r="AB70" s="169"/>
      <c r="AC70" s="169"/>
      <c r="AD70" s="169"/>
      <c r="AE70" s="169"/>
      <c r="AF70" s="56"/>
      <c r="AG70" s="62" t="str">
        <f>IF(入力フォーム!G17="","",入力フォーム!G25&amp;" "&amp;入力フォーム!M25&amp;" "&amp;入力フォーム!S25)</f>
        <v/>
      </c>
    </row>
    <row r="71" spans="1:45" ht="20.100000000000001" hidden="1" customHeight="1">
      <c r="A71" s="1"/>
      <c r="B71" s="76"/>
      <c r="C71" s="29" t="s">
        <v>93</v>
      </c>
      <c r="D71" s="30"/>
      <c r="E71" s="29"/>
      <c r="F71" s="30"/>
      <c r="G71" s="30"/>
      <c r="H71" s="30"/>
      <c r="I71" s="30"/>
      <c r="J71" s="30"/>
      <c r="K71" s="29"/>
      <c r="L71" s="29"/>
      <c r="M71" s="4"/>
      <c r="N71" s="169" t="str">
        <f>IF(入力フォーム!G17="","",TRIM(AG71))</f>
        <v/>
      </c>
      <c r="O71" s="169"/>
      <c r="P71" s="169"/>
      <c r="Q71" s="169"/>
      <c r="R71" s="169"/>
      <c r="S71" s="169"/>
      <c r="T71" s="169"/>
      <c r="U71" s="169"/>
      <c r="V71" s="169"/>
      <c r="W71" s="169"/>
      <c r="X71" s="169"/>
      <c r="Y71" s="169"/>
      <c r="Z71" s="169"/>
      <c r="AA71" s="169"/>
      <c r="AB71" s="169"/>
      <c r="AC71" s="169"/>
      <c r="AD71" s="169"/>
      <c r="AE71" s="169"/>
      <c r="AF71" s="56"/>
      <c r="AG71" s="62" t="str">
        <f>IF(入力フォーム!G17="","",入力フォーム!G27&amp;"　"&amp;入力フォーム!M27&amp;"　"&amp;入力フォーム!S27)</f>
        <v/>
      </c>
    </row>
    <row r="72" spans="1:45" ht="20.100000000000001" hidden="1" customHeight="1">
      <c r="A72" s="1"/>
      <c r="B72" s="7"/>
      <c r="C72" s="7"/>
      <c r="D72" s="28"/>
      <c r="E72" s="7"/>
      <c r="F72" s="28"/>
      <c r="G72" s="28"/>
      <c r="H72" s="28"/>
      <c r="I72" s="28"/>
      <c r="J72" s="28"/>
      <c r="K72" s="7"/>
      <c r="L72" s="7"/>
      <c r="M72" s="4"/>
      <c r="N72" s="27"/>
      <c r="O72" s="27"/>
      <c r="P72" s="27"/>
      <c r="Q72" s="27"/>
      <c r="R72" s="27"/>
      <c r="S72" s="27"/>
      <c r="T72" s="27"/>
      <c r="U72" s="27"/>
      <c r="V72" s="27"/>
      <c r="W72" s="27"/>
      <c r="X72" s="27"/>
      <c r="Y72" s="27"/>
      <c r="Z72" s="27"/>
      <c r="AA72" s="27"/>
      <c r="AB72" s="27"/>
      <c r="AC72" s="27"/>
      <c r="AD72" s="27"/>
      <c r="AE72" s="27"/>
      <c r="AF72" s="27"/>
      <c r="AG72" s="63"/>
      <c r="AH72" s="63"/>
      <c r="AI72" s="63"/>
      <c r="AJ72" s="63"/>
      <c r="AK72" s="63"/>
      <c r="AL72" s="63"/>
      <c r="AM72" s="63"/>
      <c r="AN72" s="63"/>
      <c r="AO72" s="63"/>
      <c r="AP72" s="63"/>
      <c r="AQ72" s="63"/>
      <c r="AR72" s="63"/>
      <c r="AS72" s="63"/>
    </row>
    <row r="73" spans="1:45" ht="20.100000000000001" hidden="1" customHeight="1">
      <c r="A73" s="1"/>
      <c r="B73" s="29" t="s">
        <v>94</v>
      </c>
      <c r="C73" s="30"/>
      <c r="D73" s="29" t="s">
        <v>95</v>
      </c>
      <c r="E73" s="29"/>
      <c r="F73" s="30"/>
      <c r="G73" s="30"/>
      <c r="H73" s="30"/>
      <c r="I73" s="30"/>
      <c r="J73" s="30"/>
      <c r="K73" s="29"/>
      <c r="L73" s="29"/>
      <c r="M73" s="4"/>
      <c r="N73" s="169" t="str">
        <f>IF(AG73="","",SUBSTITUTE(SUBSTITUTE(SUBSTITUTE(SUBSTITUTE(SUBSTITUTE(SUBSTITUTE(SUBSTITUTE(SUBSTITUTE(SUBSTITUTE(SUBSTITUTE(AG73,"ｧ","ｱ"),"ｨ","ｲ"),"ｩ","ｳ"),"ｪ","ｴ"),"ｫ","ｵ"),"ｬ","ﾔ"),"ｭ","ﾕ"),"ｮ","ﾖ"),"ｯ","ﾂ"),"ヵ","ｶ"))</f>
        <v xml:space="preserve"> </v>
      </c>
      <c r="O73" s="169"/>
      <c r="P73" s="169"/>
      <c r="Q73" s="169"/>
      <c r="R73" s="169"/>
      <c r="S73" s="169"/>
      <c r="T73" s="169"/>
      <c r="U73" s="169"/>
      <c r="V73" s="169"/>
      <c r="W73" s="169"/>
      <c r="X73" s="169"/>
      <c r="Y73" s="169"/>
      <c r="Z73" s="60"/>
      <c r="AA73" s="60"/>
      <c r="AB73" s="60"/>
      <c r="AC73" s="60"/>
      <c r="AD73" s="60"/>
      <c r="AE73" s="60"/>
      <c r="AF73" s="60"/>
      <c r="AG73" s="62" t="str">
        <f>入力フォーム!H30&amp;" "&amp;入力フォーム!N30</f>
        <v xml:space="preserve"> </v>
      </c>
    </row>
    <row r="74" spans="1:45" ht="20.100000000000001" hidden="1" customHeight="1">
      <c r="A74" s="1"/>
      <c r="B74" s="76"/>
      <c r="C74" s="29" t="s">
        <v>83</v>
      </c>
      <c r="D74" s="30"/>
      <c r="E74" s="30"/>
      <c r="F74" s="30"/>
      <c r="G74" s="29" t="s">
        <v>4</v>
      </c>
      <c r="H74" s="30"/>
      <c r="I74" s="31" t="s">
        <v>5</v>
      </c>
      <c r="J74" s="30"/>
      <c r="K74" s="29"/>
      <c r="L74" s="29"/>
      <c r="M74" s="4"/>
      <c r="N74" s="169" t="str">
        <f>IF(入力フォーム!H31="","",入力フォーム!H31)</f>
        <v/>
      </c>
      <c r="O74" s="169"/>
      <c r="P74" s="169"/>
      <c r="Q74" s="169"/>
      <c r="R74" s="169"/>
      <c r="S74" s="169"/>
      <c r="T74" s="169" t="str">
        <f>IF(入力フォーム!N31="","",入力フォーム!N31)</f>
        <v/>
      </c>
      <c r="U74" s="169"/>
      <c r="V74" s="169"/>
      <c r="W74" s="169"/>
      <c r="X74" s="169"/>
      <c r="Y74" s="169"/>
      <c r="Z74" s="56"/>
      <c r="AA74" s="56"/>
      <c r="AB74" s="56"/>
      <c r="AC74" s="56"/>
      <c r="AD74" s="56"/>
      <c r="AE74" s="56"/>
      <c r="AF74" s="56"/>
    </row>
    <row r="75" spans="1:45" ht="20.100000000000001" hidden="1" customHeight="1">
      <c r="A75" s="1"/>
      <c r="B75" s="76"/>
      <c r="C75" s="29" t="s">
        <v>84</v>
      </c>
      <c r="D75" s="30"/>
      <c r="E75" s="29"/>
      <c r="F75" s="30"/>
      <c r="G75" s="30"/>
      <c r="H75" s="30"/>
      <c r="I75" s="30"/>
      <c r="J75" s="30"/>
      <c r="K75" s="29"/>
      <c r="L75" s="29"/>
      <c r="M75" s="4"/>
      <c r="N75" s="169" t="str">
        <f>IF(入力フォーム!G32="","",AG75&amp;AH75&amp;AI75&amp;AJ75)</f>
        <v/>
      </c>
      <c r="O75" s="169"/>
      <c r="P75" s="169"/>
      <c r="Q75" s="169"/>
      <c r="R75" s="169"/>
      <c r="S75" s="169"/>
      <c r="T75" s="169"/>
      <c r="U75" s="169"/>
      <c r="V75" s="57"/>
      <c r="W75" s="57"/>
      <c r="X75" s="57"/>
      <c r="Y75" s="57"/>
      <c r="Z75" s="57"/>
      <c r="AA75" s="57"/>
      <c r="AB75" s="57"/>
      <c r="AC75" s="57"/>
      <c r="AD75" s="57"/>
      <c r="AE75" s="57"/>
      <c r="AF75" s="57"/>
      <c r="AG75" s="58">
        <f>IF(入力フォーム!G32&gt;43585,5,IF(入力フォーム!G32&gt;32515,4,3))</f>
        <v>3</v>
      </c>
      <c r="AH75" s="58">
        <f>IF(AG75=5,IF(YEAR(入力フォーム!G32)&gt;2028,YEAR(入力フォーム!G32)-2019,"0"&amp;YEAR(入力フォーム!G32)-2018),IF(AG75=4,IF(YEAR(入力フォーム!G32)&gt;1997,YEAR(入力フォーム!G32)-1988,"0"&amp;YEAR(入力フォーム!G32)-1988),YEAR(入力フォーム!G32)-1925))</f>
        <v>-25</v>
      </c>
      <c r="AI75" s="58" t="str">
        <f>IF(MONTH(入力フォーム!G32)&gt;9,MONTH(入力フォーム!G32),"0"&amp;MONTH(入力フォーム!G32))</f>
        <v>01</v>
      </c>
      <c r="AJ75" s="58" t="str">
        <f>IF(DAY(入力フォーム!G32)&gt;9,DAY(入力フォーム!G32),"0"&amp;DAY(入力フォーム!G32))</f>
        <v>00</v>
      </c>
    </row>
    <row r="76" spans="1:45" ht="20.100000000000001" hidden="1" customHeight="1">
      <c r="A76" s="1"/>
      <c r="B76" s="76"/>
      <c r="C76" s="29" t="s">
        <v>86</v>
      </c>
      <c r="D76" s="30"/>
      <c r="E76" s="29"/>
      <c r="F76" s="30"/>
      <c r="G76" s="30"/>
      <c r="H76" s="30"/>
      <c r="I76" s="30"/>
      <c r="J76" s="30"/>
      <c r="K76" s="29"/>
      <c r="L76" s="29"/>
      <c r="M76" s="4"/>
      <c r="N76" s="169" t="str">
        <f>IF(入力フォーム!G33="","",入力フォーム!G33)</f>
        <v/>
      </c>
      <c r="O76" s="169"/>
      <c r="P76" s="169"/>
      <c r="Q76" s="169"/>
      <c r="R76" s="169"/>
      <c r="S76" s="169"/>
      <c r="T76" s="169"/>
      <c r="U76" s="169"/>
      <c r="V76" s="56"/>
      <c r="W76" s="56"/>
      <c r="X76" s="56"/>
      <c r="Y76" s="56"/>
      <c r="Z76" s="56"/>
      <c r="AA76" s="56"/>
      <c r="AB76" s="56"/>
      <c r="AC76" s="56"/>
      <c r="AD76" s="56"/>
      <c r="AE76" s="56"/>
      <c r="AF76" s="56"/>
    </row>
    <row r="77" spans="1:45" ht="20.100000000000001" hidden="1" customHeight="1">
      <c r="A77" s="1"/>
      <c r="B77" s="76"/>
      <c r="C77" s="29" t="s">
        <v>87</v>
      </c>
      <c r="D77" s="30"/>
      <c r="E77" s="29"/>
      <c r="F77" s="30"/>
      <c r="G77" s="30"/>
      <c r="H77" s="30"/>
      <c r="I77" s="30"/>
      <c r="J77" s="30"/>
      <c r="K77" s="29"/>
      <c r="L77" s="29"/>
      <c r="M77" s="4"/>
      <c r="N77" s="169" t="str">
        <f>IF(入力フォーム!G34="","",入力フォーム!G34)</f>
        <v/>
      </c>
      <c r="O77" s="169"/>
      <c r="P77" s="169"/>
      <c r="Q77" s="169"/>
      <c r="R77" s="169"/>
      <c r="S77" s="169"/>
      <c r="T77" s="169"/>
      <c r="U77" s="169"/>
      <c r="V77" s="56"/>
      <c r="W77" s="56"/>
      <c r="X77" s="56"/>
      <c r="Y77" s="56"/>
      <c r="Z77" s="56"/>
      <c r="AA77" s="56"/>
      <c r="AB77" s="56"/>
      <c r="AC77" s="56"/>
      <c r="AD77" s="56"/>
      <c r="AE77" s="56"/>
      <c r="AF77" s="56"/>
    </row>
    <row r="78" spans="1:45" ht="20.100000000000001" hidden="1" customHeight="1">
      <c r="A78" s="1"/>
      <c r="B78" s="76"/>
      <c r="C78" s="29" t="s">
        <v>88</v>
      </c>
      <c r="D78" s="30"/>
      <c r="E78" s="29"/>
      <c r="F78" s="30"/>
      <c r="G78" s="30"/>
      <c r="H78" s="30"/>
      <c r="I78" s="30"/>
      <c r="J78" s="30"/>
      <c r="K78" s="29"/>
      <c r="L78" s="29"/>
      <c r="M78" s="4"/>
      <c r="N78" s="169" t="str">
        <f>IF(入力フォーム!G36="","",TRIM(SUBSTITUTE(SUBSTITUTE(SUBSTITUTE(SUBSTITUTE(SUBSTITUTE(SUBSTITUTE(SUBSTITUTE(SUBSTITUTE(SUBSTITUTE(SUBSTITUTE(AG78,"ｧ","ｱ"),"ｨ","ｲ"),"ｩ","ｳ"),"ｪ","ｴ"),"ｫ","ｵ"),"ｬ","ﾔ"),"ｭ","ﾕ"),"ｮ","ﾖ"),"ｯ","ﾂ"),"ヵ","ｶ")))</f>
        <v/>
      </c>
      <c r="O78" s="169"/>
      <c r="P78" s="169"/>
      <c r="Q78" s="169"/>
      <c r="R78" s="169"/>
      <c r="S78" s="169"/>
      <c r="T78" s="169"/>
      <c r="U78" s="169"/>
      <c r="V78" s="169"/>
      <c r="W78" s="169"/>
      <c r="X78" s="169"/>
      <c r="Y78" s="169"/>
      <c r="Z78" s="169"/>
      <c r="AA78" s="169"/>
      <c r="AB78" s="169"/>
      <c r="AC78" s="169"/>
      <c r="AD78" s="169"/>
      <c r="AE78" s="169"/>
      <c r="AF78" s="56"/>
      <c r="AG78" s="62" t="str">
        <f>IF(入力フォーム!G36="","",入力フォーム!G36&amp;" "&amp;入力フォーム!M36&amp;" "&amp;入力フォーム!S36)</f>
        <v/>
      </c>
    </row>
    <row r="79" spans="1:45" ht="20.100000000000001" hidden="1" customHeight="1">
      <c r="A79" s="1"/>
      <c r="B79" s="76"/>
      <c r="C79" s="29" t="s">
        <v>89</v>
      </c>
      <c r="D79" s="30"/>
      <c r="E79" s="29"/>
      <c r="F79" s="30"/>
      <c r="G79" s="30"/>
      <c r="H79" s="30"/>
      <c r="I79" s="30"/>
      <c r="J79" s="30"/>
      <c r="K79" s="29"/>
      <c r="L79" s="29"/>
      <c r="M79" s="4"/>
      <c r="N79" s="169" t="str">
        <f>IF(入力フォーム!G36="","",TRIM(AG79))</f>
        <v/>
      </c>
      <c r="O79" s="169"/>
      <c r="P79" s="169"/>
      <c r="Q79" s="169"/>
      <c r="R79" s="169"/>
      <c r="S79" s="169"/>
      <c r="T79" s="169"/>
      <c r="U79" s="169"/>
      <c r="V79" s="169"/>
      <c r="W79" s="169"/>
      <c r="X79" s="169"/>
      <c r="Y79" s="169"/>
      <c r="Z79" s="169"/>
      <c r="AA79" s="169"/>
      <c r="AB79" s="169"/>
      <c r="AC79" s="169"/>
      <c r="AD79" s="169"/>
      <c r="AE79" s="169"/>
      <c r="AF79" s="56"/>
      <c r="AG79" s="62" t="str">
        <f>IF(入力フォーム!G17="","",入力フォーム!G38&amp;"　"&amp;入力フォーム!M38&amp;"　"&amp;入力フォーム!S38)</f>
        <v/>
      </c>
    </row>
    <row r="80" spans="1:45" ht="20.100000000000001" hidden="1" customHeight="1">
      <c r="A80" s="1"/>
      <c r="B80" s="76"/>
      <c r="C80" s="29" t="s">
        <v>90</v>
      </c>
      <c r="D80" s="30"/>
      <c r="E80" s="29"/>
      <c r="F80" s="30"/>
      <c r="G80" s="30"/>
      <c r="H80" s="30"/>
      <c r="I80" s="30"/>
      <c r="J80" s="30"/>
      <c r="K80" s="29"/>
      <c r="L80" s="29"/>
      <c r="M80" s="4"/>
      <c r="N80" s="169" t="str">
        <f>IF(入力フォーム!G36="","",TRIM(SUBSTITUTE(SUBSTITUTE(SUBSTITUTE(SUBSTITUTE(SUBSTITUTE(SUBSTITUTE(SUBSTITUTE(SUBSTITUTE(SUBSTITUTE(SUBSTITUTE(AG80,"ｧ","ｱ"),"ｨ","ｲ"),"ｩ","ｳ"),"ｪ","ｴ"),"ｫ","ｵ"),"ｬ","ﾔ"),"ｭ","ﾕ"),"ｮ","ﾖ"),"ｯ","ﾂ"),"ヵ","ｶ")))</f>
        <v/>
      </c>
      <c r="O80" s="169"/>
      <c r="P80" s="169"/>
      <c r="Q80" s="169"/>
      <c r="R80" s="169"/>
      <c r="S80" s="169"/>
      <c r="T80" s="169"/>
      <c r="U80" s="169"/>
      <c r="V80" s="169"/>
      <c r="W80" s="169"/>
      <c r="X80" s="169"/>
      <c r="Y80" s="169"/>
      <c r="Z80" s="169"/>
      <c r="AA80" s="169"/>
      <c r="AB80" s="169"/>
      <c r="AC80" s="169"/>
      <c r="AD80" s="169"/>
      <c r="AE80" s="169"/>
      <c r="AF80" s="56"/>
      <c r="AG80" s="62" t="str">
        <f>IF(入力フォーム!G17="","",入力フォーム!G40&amp;" "&amp;入力フォーム!M40&amp;" "&amp;入力フォーム!S40)</f>
        <v/>
      </c>
    </row>
    <row r="81" spans="1:33" ht="20.100000000000001" hidden="1" customHeight="1">
      <c r="A81" s="1"/>
      <c r="B81" s="76"/>
      <c r="C81" s="29" t="s">
        <v>91</v>
      </c>
      <c r="D81" s="30"/>
      <c r="E81" s="29"/>
      <c r="F81" s="30"/>
      <c r="G81" s="30"/>
      <c r="H81" s="30"/>
      <c r="I81" s="30"/>
      <c r="J81" s="30"/>
      <c r="K81" s="29"/>
      <c r="L81" s="29"/>
      <c r="M81" s="4"/>
      <c r="N81" s="169" t="str">
        <f>IF(入力フォーム!G36="","",TRIM(AG81))</f>
        <v/>
      </c>
      <c r="O81" s="169"/>
      <c r="P81" s="169"/>
      <c r="Q81" s="169"/>
      <c r="R81" s="169"/>
      <c r="S81" s="169"/>
      <c r="T81" s="169"/>
      <c r="U81" s="169"/>
      <c r="V81" s="169"/>
      <c r="W81" s="169"/>
      <c r="X81" s="169"/>
      <c r="Y81" s="169"/>
      <c r="Z81" s="169"/>
      <c r="AA81" s="169"/>
      <c r="AB81" s="169"/>
      <c r="AC81" s="169"/>
      <c r="AD81" s="169"/>
      <c r="AE81" s="169"/>
      <c r="AF81" s="56"/>
      <c r="AG81" s="62" t="str">
        <f>IF(入力フォーム!G17="","",入力フォーム!G42&amp;"　"&amp;入力フォーム!M42&amp;"　"&amp;入力フォーム!S42)</f>
        <v/>
      </c>
    </row>
    <row r="82" spans="1:33" ht="20.100000000000001" hidden="1" customHeight="1">
      <c r="A82" s="1"/>
      <c r="B82" s="76"/>
      <c r="C82" s="29" t="s">
        <v>92</v>
      </c>
      <c r="D82" s="30"/>
      <c r="E82" s="29"/>
      <c r="F82" s="30"/>
      <c r="G82" s="30"/>
      <c r="H82" s="30"/>
      <c r="I82" s="30"/>
      <c r="J82" s="30"/>
      <c r="K82" s="29"/>
      <c r="L82" s="29"/>
      <c r="M82" s="4"/>
      <c r="N82" s="169" t="str">
        <f>IF(入力フォーム!G36="","",TRIM(SUBSTITUTE(SUBSTITUTE(SUBSTITUTE(SUBSTITUTE(SUBSTITUTE(SUBSTITUTE(SUBSTITUTE(SUBSTITUTE(SUBSTITUTE(SUBSTITUTE(AG82,"ｧ","ｱ"),"ｨ","ｲ"),"ｩ","ｳ"),"ｪ","ｴ"),"ｫ","ｵ"),"ｬ","ﾔ"),"ｭ","ﾕ"),"ｮ","ﾖ"),"ｯ","ﾂ"),"ヵ","ｶ")))</f>
        <v/>
      </c>
      <c r="O82" s="169"/>
      <c r="P82" s="169"/>
      <c r="Q82" s="169"/>
      <c r="R82" s="169"/>
      <c r="S82" s="169"/>
      <c r="T82" s="169"/>
      <c r="U82" s="169"/>
      <c r="V82" s="169"/>
      <c r="W82" s="169"/>
      <c r="X82" s="169"/>
      <c r="Y82" s="169"/>
      <c r="Z82" s="169"/>
      <c r="AA82" s="169"/>
      <c r="AB82" s="169"/>
      <c r="AC82" s="169"/>
      <c r="AD82" s="169"/>
      <c r="AE82" s="169"/>
      <c r="AF82" s="56"/>
      <c r="AG82" s="62" t="str">
        <f>IF(入力フォーム!G17="","",入力フォーム!G44&amp;" "&amp;入力フォーム!M44&amp;" "&amp;入力フォーム!S44)</f>
        <v/>
      </c>
    </row>
    <row r="83" spans="1:33" ht="20.100000000000001" hidden="1" customHeight="1">
      <c r="A83" s="1"/>
      <c r="B83" s="76"/>
      <c r="C83" s="29" t="s">
        <v>93</v>
      </c>
      <c r="D83" s="30"/>
      <c r="E83" s="29"/>
      <c r="F83" s="30"/>
      <c r="G83" s="30"/>
      <c r="H83" s="30"/>
      <c r="I83" s="30"/>
      <c r="J83" s="30"/>
      <c r="K83" s="29"/>
      <c r="L83" s="29"/>
      <c r="M83" s="4"/>
      <c r="N83" s="169" t="str">
        <f>IF(入力フォーム!G36="","",TRIM(AG83))</f>
        <v/>
      </c>
      <c r="O83" s="169"/>
      <c r="P83" s="169"/>
      <c r="Q83" s="169"/>
      <c r="R83" s="169"/>
      <c r="S83" s="169"/>
      <c r="T83" s="169"/>
      <c r="U83" s="169"/>
      <c r="V83" s="169"/>
      <c r="W83" s="169"/>
      <c r="X83" s="169"/>
      <c r="Y83" s="169"/>
      <c r="Z83" s="169"/>
      <c r="AA83" s="169"/>
      <c r="AB83" s="169"/>
      <c r="AC83" s="169"/>
      <c r="AD83" s="169"/>
      <c r="AE83" s="169"/>
      <c r="AF83" s="56"/>
      <c r="AG83" s="62" t="str">
        <f>IF(入力フォーム!G17="","",入力フォーム!G46&amp;"　"&amp;入力フォーム!M46&amp;"　"&amp;入力フォーム!S46)</f>
        <v/>
      </c>
    </row>
    <row r="84" spans="1:33" ht="20.100000000000001" hidden="1" customHeight="1"/>
  </sheetData>
  <sheetProtection password="DD57" sheet="1" objects="1" scenarios="1"/>
  <mergeCells count="110">
    <mergeCell ref="A1:D1"/>
    <mergeCell ref="A2:AS2"/>
    <mergeCell ref="AG3:AS3"/>
    <mergeCell ref="A4:E7"/>
    <mergeCell ref="F4:F5"/>
    <mergeCell ref="G4:K4"/>
    <mergeCell ref="L4:T4"/>
    <mergeCell ref="X4:AC5"/>
    <mergeCell ref="AD4:AS5"/>
    <mergeCell ref="G5:H5"/>
    <mergeCell ref="I5:K5"/>
    <mergeCell ref="L5:T5"/>
    <mergeCell ref="X6:AC7"/>
    <mergeCell ref="AD6:AS7"/>
    <mergeCell ref="A9:E10"/>
    <mergeCell ref="G9:H9"/>
    <mergeCell ref="I9:J9"/>
    <mergeCell ref="K9:L9"/>
    <mergeCell ref="A12:C17"/>
    <mergeCell ref="D12:Y13"/>
    <mergeCell ref="Z12:AF12"/>
    <mergeCell ref="AG12:AG13"/>
    <mergeCell ref="AH12:AQ13"/>
    <mergeCell ref="AA13:AB13"/>
    <mergeCell ref="AC13:AD13"/>
    <mergeCell ref="AE13:AF13"/>
    <mergeCell ref="D14:E15"/>
    <mergeCell ref="D16:E17"/>
    <mergeCell ref="F16:G16"/>
    <mergeCell ref="O16:Q16"/>
    <mergeCell ref="G17:O17"/>
    <mergeCell ref="Q17:Y17"/>
    <mergeCell ref="A31:Z32"/>
    <mergeCell ref="AH21:AS21"/>
    <mergeCell ref="A22:C25"/>
    <mergeCell ref="D22:E23"/>
    <mergeCell ref="D24:E25"/>
    <mergeCell ref="F24:AD25"/>
    <mergeCell ref="AE25:AK25"/>
    <mergeCell ref="O37:Q37"/>
    <mergeCell ref="A18:C21"/>
    <mergeCell ref="D18:E19"/>
    <mergeCell ref="D20:E21"/>
    <mergeCell ref="F20:L21"/>
    <mergeCell ref="N20:AG21"/>
    <mergeCell ref="A26:C29"/>
    <mergeCell ref="D26:E27"/>
    <mergeCell ref="D28:E29"/>
    <mergeCell ref="F28:Z29"/>
    <mergeCell ref="AA29:AK29"/>
    <mergeCell ref="AH41:AS41"/>
    <mergeCell ref="AH42:AS42"/>
    <mergeCell ref="A43:C46"/>
    <mergeCell ref="D43:E44"/>
    <mergeCell ref="D45:E46"/>
    <mergeCell ref="F45:AD46"/>
    <mergeCell ref="AE46:AK46"/>
    <mergeCell ref="G38:O38"/>
    <mergeCell ref="Q38:Y38"/>
    <mergeCell ref="A39:C42"/>
    <mergeCell ref="D39:E40"/>
    <mergeCell ref="D41:E42"/>
    <mergeCell ref="F41:L42"/>
    <mergeCell ref="N41:AG42"/>
    <mergeCell ref="A33:C38"/>
    <mergeCell ref="D33:Y34"/>
    <mergeCell ref="Z33:AF33"/>
    <mergeCell ref="AG33:AP34"/>
    <mergeCell ref="AA34:AB34"/>
    <mergeCell ref="AC34:AD34"/>
    <mergeCell ref="AE34:AF34"/>
    <mergeCell ref="D35:E36"/>
    <mergeCell ref="D37:E38"/>
    <mergeCell ref="F37:G37"/>
    <mergeCell ref="N60:Y60"/>
    <mergeCell ref="A47:C50"/>
    <mergeCell ref="D47:E48"/>
    <mergeCell ref="D49:E50"/>
    <mergeCell ref="F49:Z50"/>
    <mergeCell ref="AA50:AK50"/>
    <mergeCell ref="N54:U54"/>
    <mergeCell ref="N55:U55"/>
    <mergeCell ref="N56:U56"/>
    <mergeCell ref="N57:U57"/>
    <mergeCell ref="N58:U58"/>
    <mergeCell ref="N59:U59"/>
    <mergeCell ref="N66:AE66"/>
    <mergeCell ref="N67:AE67"/>
    <mergeCell ref="N68:AE68"/>
    <mergeCell ref="N69:AE69"/>
    <mergeCell ref="N70:AE70"/>
    <mergeCell ref="N71:AE71"/>
    <mergeCell ref="N61:S61"/>
    <mergeCell ref="T61:Y61"/>
    <mergeCell ref="N62:U62"/>
    <mergeCell ref="N63:U63"/>
    <mergeCell ref="N64:U64"/>
    <mergeCell ref="N65:U65"/>
    <mergeCell ref="N83:AE83"/>
    <mergeCell ref="N78:AE78"/>
    <mergeCell ref="N79:AE79"/>
    <mergeCell ref="N80:AE80"/>
    <mergeCell ref="N81:AE81"/>
    <mergeCell ref="N82:AE82"/>
    <mergeCell ref="N73:Y73"/>
    <mergeCell ref="N74:S74"/>
    <mergeCell ref="T74:Y74"/>
    <mergeCell ref="N75:U75"/>
    <mergeCell ref="N76:U76"/>
    <mergeCell ref="N77:U77"/>
  </mergeCells>
  <phoneticPr fontId="3"/>
  <dataValidations count="3">
    <dataValidation imeMode="hiragana" allowBlank="1" showInputMessage="1" showErrorMessage="1" sqref="N83:AE83 N61:Y61 N69:AE69 N71:AE71 N74:Y74 N79:AE79 N81:AE81 N56:N57 N67"/>
    <dataValidation imeMode="halfKatakana" allowBlank="1" showInputMessage="1" showErrorMessage="1" sqref="N60:AF60 N73:AF73 N66:AE66 N68:AE68 N70:AE70 N82:AE82 N80:AE80 N78:AE78"/>
    <dataValidation imeMode="disabled" allowBlank="1" showInputMessage="1" showErrorMessage="1" sqref="AV59 N58:N59 AV75 N62:N65 N75:N77 AV62 V59:AF59 N54:U54 N55 V75:AF75 V62:AF62"/>
  </dataValidations>
  <printOptions horizontalCentered="1"/>
  <pageMargins left="0.59055118110236227" right="0.31496062992125984" top="0.59055118110236227" bottom="0.59055118110236227" header="0.51181102362204722" footer="0.51181102362204722"/>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4"/>
  <sheetViews>
    <sheetView showGridLines="0" showRowColHeaders="0" view="pageBreakPreview" zoomScale="90" zoomScaleNormal="95" zoomScaleSheetLayoutView="90" workbookViewId="0">
      <selection sqref="A1:D1"/>
    </sheetView>
  </sheetViews>
  <sheetFormatPr defaultColWidth="9" defaultRowHeight="13.5" customHeight="1"/>
  <cols>
    <col min="1" max="33" width="3.125" style="26" customWidth="1"/>
    <col min="34" max="34" width="3.25" style="26" customWidth="1"/>
    <col min="35" max="45" width="3.125" style="26" customWidth="1"/>
    <col min="46" max="16384" width="9" style="26"/>
  </cols>
  <sheetData>
    <row r="1" spans="1:45" s="27" customFormat="1" ht="18" customHeight="1">
      <c r="A1" s="220" t="s">
        <v>16</v>
      </c>
      <c r="B1" s="220"/>
      <c r="C1" s="220"/>
      <c r="D1" s="220"/>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s="27" customFormat="1" ht="36" customHeight="1">
      <c r="A2" s="221" t="s">
        <v>17</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row>
    <row r="3" spans="1:45" s="27" customFormat="1" ht="24.95"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222">
        <f>IF(N54="","令和　　年　　月　　日",N54)</f>
        <v>45017</v>
      </c>
      <c r="AH3" s="222"/>
      <c r="AI3" s="222"/>
      <c r="AJ3" s="222"/>
      <c r="AK3" s="222"/>
      <c r="AL3" s="222"/>
      <c r="AM3" s="222"/>
      <c r="AN3" s="222"/>
      <c r="AO3" s="222"/>
      <c r="AP3" s="222"/>
      <c r="AQ3" s="222"/>
      <c r="AR3" s="222"/>
      <c r="AS3" s="222"/>
    </row>
    <row r="4" spans="1:45" s="27" customFormat="1" ht="18" customHeight="1">
      <c r="A4" s="223" t="s">
        <v>18</v>
      </c>
      <c r="B4" s="223"/>
      <c r="C4" s="223"/>
      <c r="D4" s="223"/>
      <c r="E4" s="223"/>
      <c r="F4" s="170" t="s">
        <v>19</v>
      </c>
      <c r="G4" s="205" t="s">
        <v>20</v>
      </c>
      <c r="H4" s="205"/>
      <c r="I4" s="205"/>
      <c r="J4" s="205"/>
      <c r="K4" s="205"/>
      <c r="L4" s="224" t="s">
        <v>21</v>
      </c>
      <c r="M4" s="224"/>
      <c r="N4" s="224"/>
      <c r="O4" s="224"/>
      <c r="P4" s="224"/>
      <c r="Q4" s="224"/>
      <c r="R4" s="224"/>
      <c r="S4" s="224"/>
      <c r="T4" s="224"/>
      <c r="U4" s="52"/>
      <c r="V4" s="52"/>
      <c r="W4" s="52"/>
      <c r="X4" s="170" t="s">
        <v>22</v>
      </c>
      <c r="Y4" s="170"/>
      <c r="Z4" s="170"/>
      <c r="AA4" s="170"/>
      <c r="AB4" s="170"/>
      <c r="AC4" s="170"/>
      <c r="AD4" s="225" t="str">
        <f>IF(N56="","",N56)</f>
        <v>裁判所共済組合</v>
      </c>
      <c r="AE4" s="226"/>
      <c r="AF4" s="226"/>
      <c r="AG4" s="226"/>
      <c r="AH4" s="226"/>
      <c r="AI4" s="226"/>
      <c r="AJ4" s="226"/>
      <c r="AK4" s="226"/>
      <c r="AL4" s="226"/>
      <c r="AM4" s="226"/>
      <c r="AN4" s="226"/>
      <c r="AO4" s="226"/>
      <c r="AP4" s="226"/>
      <c r="AQ4" s="226"/>
      <c r="AR4" s="226"/>
      <c r="AS4" s="227"/>
    </row>
    <row r="5" spans="1:45" s="27" customFormat="1" ht="18" customHeight="1">
      <c r="A5" s="223"/>
      <c r="B5" s="223"/>
      <c r="C5" s="223"/>
      <c r="D5" s="223"/>
      <c r="E5" s="223"/>
      <c r="F5" s="170"/>
      <c r="G5" s="205" t="s">
        <v>23</v>
      </c>
      <c r="H5" s="205"/>
      <c r="I5" s="205" t="s">
        <v>24</v>
      </c>
      <c r="J5" s="205"/>
      <c r="K5" s="205"/>
      <c r="L5" s="228" t="s">
        <v>25</v>
      </c>
      <c r="M5" s="228"/>
      <c r="N5" s="228"/>
      <c r="O5" s="228"/>
      <c r="P5" s="228"/>
      <c r="Q5" s="228"/>
      <c r="R5" s="228"/>
      <c r="S5" s="228"/>
      <c r="T5" s="228"/>
      <c r="U5" s="52"/>
      <c r="V5" s="52"/>
      <c r="W5" s="52"/>
      <c r="X5" s="170"/>
      <c r="Y5" s="170"/>
      <c r="Z5" s="170"/>
      <c r="AA5" s="170"/>
      <c r="AB5" s="170"/>
      <c r="AC5" s="170"/>
      <c r="AD5" s="225"/>
      <c r="AE5" s="226"/>
      <c r="AF5" s="226"/>
      <c r="AG5" s="226"/>
      <c r="AH5" s="226"/>
      <c r="AI5" s="226"/>
      <c r="AJ5" s="226"/>
      <c r="AK5" s="226"/>
      <c r="AL5" s="226"/>
      <c r="AM5" s="226"/>
      <c r="AN5" s="226"/>
      <c r="AO5" s="226"/>
      <c r="AP5" s="226"/>
      <c r="AQ5" s="226"/>
      <c r="AR5" s="226"/>
      <c r="AS5" s="227"/>
    </row>
    <row r="6" spans="1:45" s="27" customFormat="1" ht="15" customHeight="1">
      <c r="A6" s="223"/>
      <c r="B6" s="223"/>
      <c r="C6" s="223"/>
      <c r="D6" s="223"/>
      <c r="E6" s="223"/>
      <c r="F6" s="50">
        <v>1</v>
      </c>
      <c r="G6" s="50">
        <v>2</v>
      </c>
      <c r="H6" s="50">
        <v>3</v>
      </c>
      <c r="I6" s="50">
        <v>4</v>
      </c>
      <c r="J6" s="50">
        <v>5</v>
      </c>
      <c r="K6" s="50">
        <v>6</v>
      </c>
      <c r="L6" s="50">
        <v>7</v>
      </c>
      <c r="M6" s="50">
        <v>8</v>
      </c>
      <c r="N6" s="50">
        <v>9</v>
      </c>
      <c r="O6" s="50">
        <v>10</v>
      </c>
      <c r="P6" s="50">
        <v>11</v>
      </c>
      <c r="Q6" s="50">
        <v>12</v>
      </c>
      <c r="R6" s="50">
        <v>13</v>
      </c>
      <c r="S6" s="50">
        <v>14</v>
      </c>
      <c r="T6" s="50">
        <v>15</v>
      </c>
      <c r="U6" s="52"/>
      <c r="V6" s="52"/>
      <c r="W6" s="52"/>
      <c r="X6" s="170" t="s">
        <v>26</v>
      </c>
      <c r="Y6" s="170"/>
      <c r="Z6" s="170"/>
      <c r="AA6" s="170"/>
      <c r="AB6" s="170"/>
      <c r="AC6" s="170"/>
      <c r="AD6" s="225" t="str">
        <f>IF(N57="","",N57)</f>
        <v/>
      </c>
      <c r="AE6" s="226"/>
      <c r="AF6" s="226"/>
      <c r="AG6" s="226"/>
      <c r="AH6" s="226"/>
      <c r="AI6" s="226"/>
      <c r="AJ6" s="226"/>
      <c r="AK6" s="226"/>
      <c r="AL6" s="226"/>
      <c r="AM6" s="226"/>
      <c r="AN6" s="226"/>
      <c r="AO6" s="226"/>
      <c r="AP6" s="226"/>
      <c r="AQ6" s="226"/>
      <c r="AR6" s="226"/>
      <c r="AS6" s="227"/>
    </row>
    <row r="7" spans="1:45" s="27" customFormat="1" ht="36" customHeight="1">
      <c r="A7" s="223"/>
      <c r="B7" s="223"/>
      <c r="C7" s="223"/>
      <c r="D7" s="223"/>
      <c r="E7" s="223"/>
      <c r="F7" s="34" t="s">
        <v>27</v>
      </c>
      <c r="G7" s="34" t="str">
        <f>MID($N$55,1,1)</f>
        <v>1</v>
      </c>
      <c r="H7" s="34" t="str">
        <f>MID($N$55,2,1)</f>
        <v>3</v>
      </c>
      <c r="I7" s="34" t="str">
        <f>MID($N$55,3,1)</f>
        <v/>
      </c>
      <c r="J7" s="34" t="str">
        <f>MID($N$55,4,1)</f>
        <v/>
      </c>
      <c r="K7" s="34" t="str">
        <f>MID($N$55,5,1)</f>
        <v/>
      </c>
      <c r="L7" s="34" t="str">
        <f>MID($N$58,1,1)</f>
        <v/>
      </c>
      <c r="M7" s="34" t="str">
        <f>MID($N$58,2,1)</f>
        <v/>
      </c>
      <c r="N7" s="34" t="str">
        <f>MID($N$58,3,1)</f>
        <v/>
      </c>
      <c r="O7" s="34" t="str">
        <f>MID($N$58,4,1)</f>
        <v/>
      </c>
      <c r="P7" s="34" t="str">
        <f>MID($N$58,5,1)</f>
        <v/>
      </c>
      <c r="Q7" s="34" t="str">
        <f>MID($N$58,6,1)</f>
        <v/>
      </c>
      <c r="R7" s="34" t="str">
        <f>MID($N$58,7,1)</f>
        <v/>
      </c>
      <c r="S7" s="34" t="str">
        <f>MID($N$58,8,1)</f>
        <v/>
      </c>
      <c r="T7" s="34" t="str">
        <f>MID($N$58,9,1)</f>
        <v/>
      </c>
      <c r="U7" s="52"/>
      <c r="V7" s="52"/>
      <c r="W7" s="52"/>
      <c r="X7" s="170"/>
      <c r="Y7" s="170"/>
      <c r="Z7" s="170"/>
      <c r="AA7" s="170"/>
      <c r="AB7" s="170"/>
      <c r="AC7" s="170"/>
      <c r="AD7" s="225"/>
      <c r="AE7" s="226"/>
      <c r="AF7" s="226"/>
      <c r="AG7" s="226"/>
      <c r="AH7" s="226"/>
      <c r="AI7" s="226"/>
      <c r="AJ7" s="226"/>
      <c r="AK7" s="226"/>
      <c r="AL7" s="226"/>
      <c r="AM7" s="226"/>
      <c r="AN7" s="226"/>
      <c r="AO7" s="226"/>
      <c r="AP7" s="226"/>
      <c r="AQ7" s="226"/>
      <c r="AR7" s="226"/>
      <c r="AS7" s="227"/>
    </row>
    <row r="8" spans="1:45" s="27" customFormat="1" ht="24.95" customHeight="1">
      <c r="A8" s="9"/>
      <c r="B8" s="9"/>
      <c r="C8" s="9"/>
      <c r="D8" s="9"/>
      <c r="E8" s="9"/>
      <c r="F8" s="10"/>
      <c r="G8" s="11"/>
      <c r="H8" s="11"/>
      <c r="I8" s="11"/>
      <c r="J8" s="11"/>
      <c r="K8" s="11"/>
      <c r="L8" s="11"/>
      <c r="M8" s="11"/>
      <c r="N8" s="11"/>
      <c r="O8" s="11"/>
      <c r="P8" s="11"/>
      <c r="Q8" s="11"/>
      <c r="R8" s="11"/>
      <c r="S8" s="11"/>
      <c r="T8" s="11"/>
      <c r="U8" s="52"/>
      <c r="V8" s="52"/>
      <c r="W8" s="52"/>
      <c r="X8" s="52"/>
      <c r="Y8" s="52"/>
      <c r="Z8" s="52"/>
      <c r="AA8" s="52"/>
      <c r="AB8" s="52"/>
      <c r="AC8" s="52"/>
      <c r="AD8" s="8"/>
      <c r="AE8" s="8"/>
      <c r="AF8" s="8"/>
      <c r="AG8" s="8"/>
      <c r="AH8" s="8"/>
      <c r="AI8" s="8"/>
      <c r="AJ8" s="8"/>
      <c r="AK8" s="8"/>
      <c r="AL8" s="8"/>
      <c r="AM8" s="8"/>
      <c r="AN8" s="8"/>
      <c r="AO8" s="8"/>
      <c r="AP8" s="8"/>
      <c r="AQ8" s="8"/>
      <c r="AR8" s="8"/>
      <c r="AS8" s="8"/>
    </row>
    <row r="9" spans="1:45" s="27" customFormat="1" ht="15" customHeight="1">
      <c r="A9" s="214" t="s">
        <v>28</v>
      </c>
      <c r="B9" s="215"/>
      <c r="C9" s="215"/>
      <c r="D9" s="215"/>
      <c r="E9" s="216"/>
      <c r="F9" s="50" t="s">
        <v>29</v>
      </c>
      <c r="G9" s="205" t="s">
        <v>30</v>
      </c>
      <c r="H9" s="205"/>
      <c r="I9" s="205" t="s">
        <v>31</v>
      </c>
      <c r="J9" s="205"/>
      <c r="K9" s="205" t="s">
        <v>32</v>
      </c>
      <c r="L9" s="205"/>
      <c r="M9" s="51"/>
      <c r="N9" s="51"/>
      <c r="O9" s="51"/>
      <c r="P9" s="51"/>
      <c r="Q9" s="51"/>
      <c r="R9" s="51"/>
      <c r="S9" s="51"/>
      <c r="T9" s="51"/>
      <c r="U9" s="51"/>
      <c r="V9" s="51"/>
      <c r="W9" s="51"/>
      <c r="X9" s="51"/>
      <c r="Y9" s="51"/>
      <c r="Z9" s="51"/>
      <c r="AA9" s="51"/>
      <c r="AB9" s="51"/>
      <c r="AC9" s="51"/>
      <c r="AD9" s="51"/>
      <c r="AE9" s="51"/>
      <c r="AF9" s="51"/>
      <c r="AG9" s="51"/>
      <c r="AH9" s="12"/>
      <c r="AI9" s="12"/>
      <c r="AJ9" s="12"/>
      <c r="AK9" s="12"/>
      <c r="AL9" s="12"/>
      <c r="AM9" s="12"/>
      <c r="AN9" s="12"/>
      <c r="AO9" s="8"/>
      <c r="AP9" s="8"/>
      <c r="AQ9" s="8"/>
      <c r="AR9" s="8"/>
      <c r="AS9" s="8"/>
    </row>
    <row r="10" spans="1:45" s="27" customFormat="1" ht="36" customHeight="1">
      <c r="A10" s="217"/>
      <c r="B10" s="218"/>
      <c r="C10" s="218"/>
      <c r="D10" s="218"/>
      <c r="E10" s="219"/>
      <c r="F10" s="34" t="str">
        <f>MID($N$59,1,1)</f>
        <v>5</v>
      </c>
      <c r="G10" s="34" t="str">
        <f>MID($N$59,2,1)</f>
        <v>0</v>
      </c>
      <c r="H10" s="34" t="str">
        <f>MID($N$59,3,1)</f>
        <v>5</v>
      </c>
      <c r="I10" s="34" t="str">
        <f>MID($N$59,4,1)</f>
        <v>0</v>
      </c>
      <c r="J10" s="34" t="str">
        <f>MID($N$59,5,1)</f>
        <v>4</v>
      </c>
      <c r="K10" s="34" t="str">
        <f>MID($N$59,6,1)</f>
        <v>0</v>
      </c>
      <c r="L10" s="34" t="str">
        <f>MID($N$59,7,1)</f>
        <v>1</v>
      </c>
      <c r="M10" s="11"/>
      <c r="N10" s="11"/>
      <c r="O10" s="11"/>
      <c r="P10" s="11"/>
      <c r="Q10" s="11"/>
      <c r="R10" s="11"/>
      <c r="S10" s="11"/>
      <c r="T10" s="11"/>
      <c r="U10" s="11"/>
      <c r="V10" s="11"/>
      <c r="W10" s="11"/>
      <c r="X10" s="11"/>
      <c r="Y10" s="11"/>
      <c r="Z10" s="11"/>
      <c r="AA10" s="11"/>
      <c r="AB10" s="11"/>
      <c r="AC10" s="229" t="s">
        <v>33</v>
      </c>
      <c r="AD10" s="229"/>
      <c r="AE10" s="229"/>
      <c r="AF10" s="229"/>
      <c r="AG10" s="229"/>
      <c r="AH10" s="229"/>
      <c r="AI10" s="229"/>
      <c r="AJ10" s="229"/>
      <c r="AK10" s="229"/>
      <c r="AL10" s="229"/>
      <c r="AM10" s="12"/>
      <c r="AN10" s="12"/>
      <c r="AO10" s="8"/>
      <c r="AP10" s="8"/>
      <c r="AQ10" s="8"/>
      <c r="AR10" s="8"/>
      <c r="AS10" s="8"/>
    </row>
    <row r="11" spans="1:45" s="27" customFormat="1" ht="24.95" customHeight="1">
      <c r="A11" s="9"/>
      <c r="B11" s="9"/>
      <c r="C11" s="9"/>
      <c r="D11" s="9"/>
      <c r="E11" s="9"/>
      <c r="F11" s="11"/>
      <c r="G11" s="11"/>
      <c r="H11" s="11"/>
      <c r="I11" s="11"/>
      <c r="J11" s="11"/>
      <c r="K11" s="11"/>
      <c r="L11" s="11"/>
      <c r="M11" s="11"/>
      <c r="N11" s="11"/>
      <c r="O11" s="11"/>
      <c r="P11" s="11"/>
      <c r="Q11" s="11"/>
      <c r="R11" s="11"/>
      <c r="S11" s="11"/>
      <c r="T11" s="11"/>
      <c r="U11" s="11"/>
      <c r="V11" s="11"/>
      <c r="W11" s="11"/>
      <c r="X11" s="11"/>
      <c r="Y11" s="11"/>
      <c r="Z11" s="11"/>
      <c r="AA11" s="11"/>
      <c r="AB11" s="11"/>
      <c r="AC11" s="13"/>
      <c r="AD11" s="13"/>
      <c r="AE11" s="13"/>
      <c r="AF11" s="13"/>
      <c r="AG11" s="13"/>
      <c r="AH11" s="13"/>
      <c r="AI11" s="13"/>
      <c r="AJ11" s="229" t="s">
        <v>34</v>
      </c>
      <c r="AK11" s="229"/>
      <c r="AL11" s="229"/>
      <c r="AM11" s="229"/>
      <c r="AN11" s="229"/>
      <c r="AO11" s="229"/>
      <c r="AP11" s="229"/>
      <c r="AQ11" s="229"/>
      <c r="AR11" s="8"/>
      <c r="AS11" s="8"/>
    </row>
    <row r="12" spans="1:45" s="27" customFormat="1" ht="15" customHeight="1">
      <c r="A12" s="193" t="s">
        <v>35</v>
      </c>
      <c r="B12" s="194"/>
      <c r="C12" s="210"/>
      <c r="D12" s="205" t="s">
        <v>36</v>
      </c>
      <c r="E12" s="205"/>
      <c r="F12" s="205"/>
      <c r="G12" s="205"/>
      <c r="H12" s="205"/>
      <c r="I12" s="205"/>
      <c r="J12" s="205"/>
      <c r="K12" s="205"/>
      <c r="L12" s="205"/>
      <c r="M12" s="205"/>
      <c r="N12" s="205"/>
      <c r="O12" s="205"/>
      <c r="P12" s="205"/>
      <c r="Q12" s="205"/>
      <c r="R12" s="205"/>
      <c r="S12" s="205"/>
      <c r="T12" s="205"/>
      <c r="U12" s="205"/>
      <c r="V12" s="205"/>
      <c r="W12" s="205"/>
      <c r="X12" s="205"/>
      <c r="Y12" s="205"/>
      <c r="Z12" s="205" t="s">
        <v>37</v>
      </c>
      <c r="AA12" s="205"/>
      <c r="AB12" s="205"/>
      <c r="AC12" s="205"/>
      <c r="AD12" s="205"/>
      <c r="AE12" s="205"/>
      <c r="AF12" s="205"/>
      <c r="AG12" s="170" t="s">
        <v>38</v>
      </c>
      <c r="AH12" s="205" t="s">
        <v>39</v>
      </c>
      <c r="AI12" s="205"/>
      <c r="AJ12" s="205"/>
      <c r="AK12" s="205"/>
      <c r="AL12" s="205"/>
      <c r="AM12" s="205"/>
      <c r="AN12" s="205"/>
      <c r="AO12" s="205"/>
      <c r="AP12" s="205"/>
      <c r="AQ12" s="205"/>
      <c r="AR12" s="8"/>
      <c r="AS12" s="8"/>
    </row>
    <row r="13" spans="1:45" s="27" customFormat="1" ht="15" customHeight="1">
      <c r="A13" s="211"/>
      <c r="B13" s="207"/>
      <c r="C13" s="212"/>
      <c r="D13" s="205"/>
      <c r="E13" s="205"/>
      <c r="F13" s="205"/>
      <c r="G13" s="205"/>
      <c r="H13" s="205"/>
      <c r="I13" s="205"/>
      <c r="J13" s="205"/>
      <c r="K13" s="205"/>
      <c r="L13" s="205"/>
      <c r="M13" s="205"/>
      <c r="N13" s="205"/>
      <c r="O13" s="205"/>
      <c r="P13" s="205"/>
      <c r="Q13" s="205"/>
      <c r="R13" s="205"/>
      <c r="S13" s="205"/>
      <c r="T13" s="205"/>
      <c r="U13" s="205"/>
      <c r="V13" s="205"/>
      <c r="W13" s="205"/>
      <c r="X13" s="205"/>
      <c r="Y13" s="205"/>
      <c r="Z13" s="50" t="s">
        <v>40</v>
      </c>
      <c r="AA13" s="205" t="s">
        <v>41</v>
      </c>
      <c r="AB13" s="205"/>
      <c r="AC13" s="205" t="s">
        <v>42</v>
      </c>
      <c r="AD13" s="205"/>
      <c r="AE13" s="205" t="s">
        <v>43</v>
      </c>
      <c r="AF13" s="205"/>
      <c r="AG13" s="170"/>
      <c r="AH13" s="205"/>
      <c r="AI13" s="205"/>
      <c r="AJ13" s="205"/>
      <c r="AK13" s="205"/>
      <c r="AL13" s="205"/>
      <c r="AM13" s="205"/>
      <c r="AN13" s="205"/>
      <c r="AO13" s="205"/>
      <c r="AP13" s="205"/>
      <c r="AQ13" s="205"/>
      <c r="AR13" s="8"/>
      <c r="AS13" s="8"/>
    </row>
    <row r="14" spans="1:45" s="27" customFormat="1" ht="15" customHeight="1">
      <c r="A14" s="211"/>
      <c r="B14" s="207"/>
      <c r="C14" s="212"/>
      <c r="D14" s="170" t="s">
        <v>44</v>
      </c>
      <c r="E14" s="170"/>
      <c r="F14" s="50">
        <v>19</v>
      </c>
      <c r="G14" s="50">
        <v>20</v>
      </c>
      <c r="H14" s="50">
        <v>21</v>
      </c>
      <c r="I14" s="50">
        <v>22</v>
      </c>
      <c r="J14" s="50">
        <v>23</v>
      </c>
      <c r="K14" s="50">
        <v>24</v>
      </c>
      <c r="L14" s="50">
        <v>25</v>
      </c>
      <c r="M14" s="50">
        <v>26</v>
      </c>
      <c r="N14" s="50">
        <v>27</v>
      </c>
      <c r="O14" s="50">
        <v>28</v>
      </c>
      <c r="P14" s="50">
        <v>29</v>
      </c>
      <c r="Q14" s="50">
        <v>30</v>
      </c>
      <c r="R14" s="50">
        <v>31</v>
      </c>
      <c r="S14" s="50">
        <v>32</v>
      </c>
      <c r="T14" s="50">
        <v>33</v>
      </c>
      <c r="U14" s="50">
        <v>34</v>
      </c>
      <c r="V14" s="50">
        <v>35</v>
      </c>
      <c r="W14" s="50">
        <v>36</v>
      </c>
      <c r="X14" s="50">
        <v>37</v>
      </c>
      <c r="Y14" s="50">
        <v>38</v>
      </c>
      <c r="Z14" s="50">
        <v>39</v>
      </c>
      <c r="AA14" s="50">
        <v>40</v>
      </c>
      <c r="AB14" s="50">
        <v>41</v>
      </c>
      <c r="AC14" s="50">
        <v>42</v>
      </c>
      <c r="AD14" s="50">
        <v>43</v>
      </c>
      <c r="AE14" s="50">
        <v>44</v>
      </c>
      <c r="AF14" s="50">
        <v>45</v>
      </c>
      <c r="AG14" s="50">
        <v>46</v>
      </c>
      <c r="AH14" s="50">
        <v>47</v>
      </c>
      <c r="AI14" s="50">
        <v>48</v>
      </c>
      <c r="AJ14" s="50">
        <v>49</v>
      </c>
      <c r="AK14" s="50">
        <v>50</v>
      </c>
      <c r="AL14" s="50">
        <v>51</v>
      </c>
      <c r="AM14" s="50">
        <v>52</v>
      </c>
      <c r="AN14" s="50">
        <v>53</v>
      </c>
      <c r="AO14" s="50">
        <v>54</v>
      </c>
      <c r="AP14" s="50">
        <v>55</v>
      </c>
      <c r="AQ14" s="50">
        <v>56</v>
      </c>
      <c r="AR14" s="8"/>
      <c r="AS14" s="8"/>
    </row>
    <row r="15" spans="1:45" s="27" customFormat="1" ht="36" customHeight="1">
      <c r="A15" s="211"/>
      <c r="B15" s="207"/>
      <c r="C15" s="212"/>
      <c r="D15" s="170"/>
      <c r="E15" s="170"/>
      <c r="F15" s="35" t="str">
        <f>MID($N$60,1,1)</f>
        <v>ｷ</v>
      </c>
      <c r="G15" s="35" t="str">
        <f>MID($N$60,2,1)</f>
        <v>ﾖ</v>
      </c>
      <c r="H15" s="35" t="str">
        <f>MID($N$60,3,1)</f>
        <v>ｳ</v>
      </c>
      <c r="I15" s="35" t="str">
        <f>MID($N$60,4,1)</f>
        <v>ｻ</v>
      </c>
      <c r="J15" s="35" t="str">
        <f>MID($N$60,5,1)</f>
        <v>ｲ</v>
      </c>
      <c r="K15" s="35" t="str">
        <f>MID($N$60,6,1)</f>
        <v xml:space="preserve"> </v>
      </c>
      <c r="L15" s="35" t="str">
        <f>MID($N$60,7,1)</f>
        <v>ﾀ</v>
      </c>
      <c r="M15" s="35" t="str">
        <f>MID($N$60,8,1)</f>
        <v>ﾛ</v>
      </c>
      <c r="N15" s="35" t="str">
        <f>MID($N$60,9,1)</f>
        <v>ｳ</v>
      </c>
      <c r="O15" s="35" t="str">
        <f>MID($N$60,10,1)</f>
        <v/>
      </c>
      <c r="P15" s="35" t="str">
        <f>MID($N$60,11,1)</f>
        <v/>
      </c>
      <c r="Q15" s="35" t="str">
        <f>MID($N$60,12,1)</f>
        <v/>
      </c>
      <c r="R15" s="35" t="str">
        <f>MID($N$60,13,1)</f>
        <v/>
      </c>
      <c r="S15" s="35" t="str">
        <f>MID($N$60,14,1)</f>
        <v/>
      </c>
      <c r="T15" s="35" t="str">
        <f>MID($N$60,15,1)</f>
        <v/>
      </c>
      <c r="U15" s="35" t="str">
        <f>MID($N$60,16,1)</f>
        <v/>
      </c>
      <c r="V15" s="35" t="str">
        <f>MID($N$60,17,1)</f>
        <v/>
      </c>
      <c r="W15" s="35" t="str">
        <f>MID($N$60,18,1)</f>
        <v/>
      </c>
      <c r="X15" s="35" t="str">
        <f>MID($N$60,19,1)</f>
        <v/>
      </c>
      <c r="Y15" s="35" t="str">
        <f>MID($N$60,20,1)</f>
        <v/>
      </c>
      <c r="Z15" s="34" t="str">
        <f>MID($N$62,1,1)</f>
        <v>4</v>
      </c>
      <c r="AA15" s="34" t="str">
        <f>MID($N$62,2,1)</f>
        <v>0</v>
      </c>
      <c r="AB15" s="34" t="str">
        <f>MID($N$62,3,1)</f>
        <v>7</v>
      </c>
      <c r="AC15" s="34" t="str">
        <f>MID($N$62,4,1)</f>
        <v>0</v>
      </c>
      <c r="AD15" s="34" t="str">
        <f>MID($N$62,5,1)</f>
        <v>6</v>
      </c>
      <c r="AE15" s="34" t="str">
        <f>MID($N$62,6,1)</f>
        <v>0</v>
      </c>
      <c r="AF15" s="34" t="str">
        <f>MID($N$62,7,1)</f>
        <v>5</v>
      </c>
      <c r="AG15" s="34" t="str">
        <f>MID($N$63,1,1)</f>
        <v>1</v>
      </c>
      <c r="AH15" s="34" t="str">
        <f>MID($N$64,1,1)</f>
        <v>1</v>
      </c>
      <c r="AI15" s="34" t="str">
        <f>MID($N$64,2,1)</f>
        <v>2</v>
      </c>
      <c r="AJ15" s="34" t="str">
        <f>MID($N$64,3,1)</f>
        <v>3</v>
      </c>
      <c r="AK15" s="34" t="str">
        <f>MID($N$64,4,1)</f>
        <v>4</v>
      </c>
      <c r="AL15" s="34" t="str">
        <f>MID($N$64,5,1)</f>
        <v>9</v>
      </c>
      <c r="AM15" s="34" t="str">
        <f>MID($N$64,6,1)</f>
        <v>8</v>
      </c>
      <c r="AN15" s="34" t="str">
        <f>MID($N$64,7,1)</f>
        <v>7</v>
      </c>
      <c r="AO15" s="34" t="str">
        <f>MID($N$64,8,1)</f>
        <v>6</v>
      </c>
      <c r="AP15" s="34" t="str">
        <f>MID($N$64,9,1)</f>
        <v>5</v>
      </c>
      <c r="AQ15" s="34" t="str">
        <f>MID($N$64,10,1)</f>
        <v>4</v>
      </c>
      <c r="AR15" s="8"/>
      <c r="AS15" s="8"/>
    </row>
    <row r="16" spans="1:45" s="27" customFormat="1" ht="15" customHeight="1">
      <c r="A16" s="211"/>
      <c r="B16" s="207"/>
      <c r="C16" s="212"/>
      <c r="D16" s="182" t="s">
        <v>45</v>
      </c>
      <c r="E16" s="198"/>
      <c r="F16" s="182" t="s">
        <v>46</v>
      </c>
      <c r="G16" s="197"/>
      <c r="H16" s="14"/>
      <c r="I16" s="14"/>
      <c r="J16" s="14"/>
      <c r="K16" s="14"/>
      <c r="L16" s="14"/>
      <c r="M16" s="14"/>
      <c r="N16" s="14"/>
      <c r="O16" s="197" t="s">
        <v>47</v>
      </c>
      <c r="P16" s="197"/>
      <c r="Q16" s="197"/>
      <c r="R16" s="14"/>
      <c r="S16" s="14"/>
      <c r="T16" s="14"/>
      <c r="U16" s="14"/>
      <c r="V16" s="14"/>
      <c r="W16" s="14"/>
      <c r="X16" s="14"/>
      <c r="Y16" s="15"/>
      <c r="Z16" s="8"/>
      <c r="AA16" s="8"/>
      <c r="AB16" s="8"/>
      <c r="AC16" s="8"/>
      <c r="AD16" s="8"/>
      <c r="AE16" s="8"/>
      <c r="AF16" s="8"/>
      <c r="AG16" s="8"/>
      <c r="AH16" s="8"/>
      <c r="AI16" s="8"/>
      <c r="AJ16" s="8"/>
      <c r="AK16" s="8"/>
      <c r="AL16" s="8"/>
      <c r="AM16" s="8"/>
      <c r="AN16" s="8"/>
      <c r="AO16" s="8"/>
      <c r="AP16" s="8"/>
      <c r="AQ16" s="8"/>
      <c r="AR16" s="8"/>
      <c r="AS16" s="8"/>
    </row>
    <row r="17" spans="1:45" s="27" customFormat="1" ht="30" customHeight="1">
      <c r="A17" s="195"/>
      <c r="B17" s="196"/>
      <c r="C17" s="213"/>
      <c r="D17" s="202"/>
      <c r="E17" s="204"/>
      <c r="F17" s="16"/>
      <c r="G17" s="180" t="str">
        <f>IF(N61="","",N61)</f>
        <v>共済</v>
      </c>
      <c r="H17" s="180">
        <f>[2]入力!$E$9</f>
        <v>0</v>
      </c>
      <c r="I17" s="180">
        <f>[2]入力!$E$9</f>
        <v>0</v>
      </c>
      <c r="J17" s="180">
        <f>[2]入力!$E$9</f>
        <v>0</v>
      </c>
      <c r="K17" s="180">
        <f>[2]入力!$E$9</f>
        <v>0</v>
      </c>
      <c r="L17" s="180">
        <f>[2]入力!$E$9</f>
        <v>0</v>
      </c>
      <c r="M17" s="180">
        <f>[2]入力!$E$9</f>
        <v>0</v>
      </c>
      <c r="N17" s="180">
        <f>[2]入力!$E$9</f>
        <v>0</v>
      </c>
      <c r="O17" s="180"/>
      <c r="P17" s="17"/>
      <c r="Q17" s="180" t="str">
        <f>IF(T61="","",T61)</f>
        <v>太郎</v>
      </c>
      <c r="R17" s="180">
        <f>[2]入力!$H$9</f>
        <v>0</v>
      </c>
      <c r="S17" s="180">
        <f>[2]入力!$H$9</f>
        <v>0</v>
      </c>
      <c r="T17" s="180">
        <f>[2]入力!$H$9</f>
        <v>0</v>
      </c>
      <c r="U17" s="180">
        <f>[2]入力!$H$9</f>
        <v>0</v>
      </c>
      <c r="V17" s="180">
        <f>[2]入力!$H$9</f>
        <v>0</v>
      </c>
      <c r="W17" s="180">
        <f>[2]入力!$H$9</f>
        <v>0</v>
      </c>
      <c r="X17" s="180">
        <f>[2]入力!$H$9</f>
        <v>0</v>
      </c>
      <c r="Y17" s="181">
        <f>[2]入力!$H$9</f>
        <v>0</v>
      </c>
      <c r="Z17" s="8"/>
      <c r="AA17" s="8"/>
      <c r="AB17" s="8"/>
      <c r="AC17" s="8"/>
      <c r="AD17" s="8"/>
      <c r="AE17" s="8"/>
      <c r="AF17" s="8"/>
      <c r="AG17" s="8"/>
      <c r="AH17" s="8"/>
      <c r="AI17" s="8"/>
      <c r="AJ17" s="8"/>
      <c r="AK17" s="8"/>
      <c r="AL17" s="8"/>
      <c r="AM17" s="8"/>
      <c r="AN17" s="8"/>
      <c r="AO17" s="8"/>
      <c r="AP17" s="8"/>
      <c r="AQ17" s="8"/>
      <c r="AR17" s="8"/>
      <c r="AS17" s="8"/>
    </row>
    <row r="18" spans="1:45" s="27" customFormat="1" ht="15" customHeight="1">
      <c r="A18" s="193" t="s">
        <v>48</v>
      </c>
      <c r="B18" s="194"/>
      <c r="C18" s="210"/>
      <c r="D18" s="170" t="s">
        <v>49</v>
      </c>
      <c r="E18" s="170"/>
      <c r="F18" s="50">
        <v>19</v>
      </c>
      <c r="G18" s="50">
        <v>20</v>
      </c>
      <c r="H18" s="50">
        <v>21</v>
      </c>
      <c r="I18" s="50"/>
      <c r="J18" s="50">
        <v>22</v>
      </c>
      <c r="K18" s="50">
        <v>23</v>
      </c>
      <c r="L18" s="50">
        <v>24</v>
      </c>
      <c r="M18" s="50">
        <v>25</v>
      </c>
      <c r="N18" s="50">
        <v>26</v>
      </c>
      <c r="O18" s="50">
        <v>27</v>
      </c>
      <c r="P18" s="50">
        <v>28</v>
      </c>
      <c r="Q18" s="50">
        <v>29</v>
      </c>
      <c r="R18" s="50">
        <v>30</v>
      </c>
      <c r="S18" s="50">
        <v>31</v>
      </c>
      <c r="T18" s="50">
        <v>32</v>
      </c>
      <c r="U18" s="50">
        <v>33</v>
      </c>
      <c r="V18" s="50">
        <v>34</v>
      </c>
      <c r="W18" s="50">
        <v>35</v>
      </c>
      <c r="X18" s="50">
        <v>36</v>
      </c>
      <c r="Y18" s="50">
        <v>37</v>
      </c>
      <c r="Z18" s="50">
        <v>38</v>
      </c>
      <c r="AA18" s="50">
        <v>39</v>
      </c>
      <c r="AB18" s="50">
        <v>40</v>
      </c>
      <c r="AC18" s="50">
        <v>41</v>
      </c>
      <c r="AD18" s="50">
        <v>42</v>
      </c>
      <c r="AE18" s="50">
        <v>43</v>
      </c>
      <c r="AF18" s="50">
        <v>44</v>
      </c>
      <c r="AG18" s="50">
        <v>45</v>
      </c>
      <c r="AH18" s="50">
        <v>46</v>
      </c>
      <c r="AI18" s="50">
        <v>47</v>
      </c>
      <c r="AJ18" s="50">
        <v>48</v>
      </c>
      <c r="AK18" s="50">
        <v>49</v>
      </c>
      <c r="AL18" s="50">
        <v>50</v>
      </c>
      <c r="AM18" s="50">
        <v>51</v>
      </c>
      <c r="AN18" s="50">
        <v>52</v>
      </c>
      <c r="AO18" s="50">
        <v>53</v>
      </c>
      <c r="AP18" s="50">
        <v>54</v>
      </c>
      <c r="AQ18" s="50">
        <v>55</v>
      </c>
      <c r="AR18" s="50">
        <v>56</v>
      </c>
      <c r="AS18" s="50">
        <v>57</v>
      </c>
    </row>
    <row r="19" spans="1:45" s="27" customFormat="1" ht="36" customHeight="1">
      <c r="A19" s="211"/>
      <c r="B19" s="207"/>
      <c r="C19" s="212"/>
      <c r="D19" s="170"/>
      <c r="E19" s="170"/>
      <c r="F19" s="34" t="str">
        <f>MID($N$65,1,1)</f>
        <v>1</v>
      </c>
      <c r="G19" s="34" t="str">
        <f>MID($N$65,2,1)</f>
        <v>0</v>
      </c>
      <c r="H19" s="34" t="str">
        <f>MID($N$65,3,1)</f>
        <v>2</v>
      </c>
      <c r="I19" s="18" t="s">
        <v>50</v>
      </c>
      <c r="J19" s="34" t="str">
        <f>MID($N$65,4,1)</f>
        <v>8</v>
      </c>
      <c r="K19" s="34" t="str">
        <f>MID($N$65,5,1)</f>
        <v>6</v>
      </c>
      <c r="L19" s="34" t="str">
        <f>MID($N$65,6,1)</f>
        <v>5</v>
      </c>
      <c r="M19" s="34" t="str">
        <f>MID($N$65,7,1)</f>
        <v>1</v>
      </c>
      <c r="N19" s="35" t="str">
        <f>MID($N$66,1,1)</f>
        <v>ﾄ</v>
      </c>
      <c r="O19" s="35" t="str">
        <f>MID($N$66,2,1)</f>
        <v>ｳ</v>
      </c>
      <c r="P19" s="35" t="str">
        <f>MID($N$66,3,1)</f>
        <v>ｷ</v>
      </c>
      <c r="Q19" s="35" t="str">
        <f>MID($N$66,4,1)</f>
        <v>ﾖ</v>
      </c>
      <c r="R19" s="35" t="str">
        <f>MID($N$66,5,1)</f>
        <v>ｳ</v>
      </c>
      <c r="S19" s="35" t="str">
        <f>MID($N$66,6,1)</f>
        <v>ﾄ</v>
      </c>
      <c r="T19" s="35" t="str">
        <f>MID($N$66,7,1)</f>
        <v xml:space="preserve"> </v>
      </c>
      <c r="U19" s="35" t="str">
        <f>MID($N$66,8,1)</f>
        <v>ﾁ</v>
      </c>
      <c r="V19" s="35" t="str">
        <f>MID($N$66,9,1)</f>
        <v>ﾖ</v>
      </c>
      <c r="W19" s="35" t="str">
        <f>MID($N$66,10,1)</f>
        <v>ﾀ</v>
      </c>
      <c r="X19" s="35" t="str">
        <f>MID($N$66,11,1)</f>
        <v>ﾞ</v>
      </c>
      <c r="Y19" s="35" t="str">
        <f>MID($N$66,12,1)</f>
        <v>ｸ</v>
      </c>
      <c r="Z19" s="35" t="str">
        <f>MID($N$66,13,1)</f>
        <v/>
      </c>
      <c r="AA19" s="35" t="str">
        <f>MID($N$66,14,1)</f>
        <v/>
      </c>
      <c r="AB19" s="35" t="str">
        <f>MID($N$66,15,1)</f>
        <v/>
      </c>
      <c r="AC19" s="35" t="str">
        <f>MID($N$66,16,1)</f>
        <v/>
      </c>
      <c r="AD19" s="35" t="str">
        <f>MID($N$66,17,1)</f>
        <v/>
      </c>
      <c r="AE19" s="35" t="str">
        <f>MID($N$66,18,1)</f>
        <v/>
      </c>
      <c r="AF19" s="35" t="str">
        <f>MID($N$66,19,1)</f>
        <v/>
      </c>
      <c r="AG19" s="35" t="str">
        <f>MID($N$66,20,1)</f>
        <v/>
      </c>
      <c r="AH19" s="35" t="str">
        <f>MID($N$66,21,1)</f>
        <v/>
      </c>
      <c r="AI19" s="35" t="str">
        <f>MID($N$66,22,1)</f>
        <v/>
      </c>
      <c r="AJ19" s="35" t="str">
        <f>MID($N$66,23,1)</f>
        <v/>
      </c>
      <c r="AK19" s="35" t="str">
        <f>MID($N$66,24,1)</f>
        <v/>
      </c>
      <c r="AL19" s="35" t="str">
        <f>MID($N$66,25,1)</f>
        <v/>
      </c>
      <c r="AM19" s="35" t="str">
        <f>MID($N$66,26,1)</f>
        <v/>
      </c>
      <c r="AN19" s="35" t="str">
        <f>MID($N$66,27,1)</f>
        <v/>
      </c>
      <c r="AO19" s="35" t="str">
        <f>MID($N$66,28,1)</f>
        <v/>
      </c>
      <c r="AP19" s="35" t="str">
        <f>MID($N$66,29,1)</f>
        <v/>
      </c>
      <c r="AQ19" s="35" t="str">
        <f>MID($N$66,30,1)</f>
        <v/>
      </c>
      <c r="AR19" s="35" t="str">
        <f>MID($N$66,31,1)</f>
        <v/>
      </c>
      <c r="AS19" s="35" t="str">
        <f>MID($N$66,32,1)</f>
        <v/>
      </c>
    </row>
    <row r="20" spans="1:45" s="27" customFormat="1" ht="15" customHeight="1">
      <c r="A20" s="211"/>
      <c r="B20" s="207"/>
      <c r="C20" s="212"/>
      <c r="D20" s="191" t="s">
        <v>51</v>
      </c>
      <c r="E20" s="191"/>
      <c r="F20" s="193" t="s">
        <v>52</v>
      </c>
      <c r="G20" s="194"/>
      <c r="H20" s="194"/>
      <c r="I20" s="194"/>
      <c r="J20" s="194"/>
      <c r="K20" s="194"/>
      <c r="L20" s="194"/>
      <c r="M20" s="19"/>
      <c r="N20" s="172" t="str">
        <f>IF(N67="","",N67)</f>
        <v>東京都　千代田区</v>
      </c>
      <c r="O20" s="173"/>
      <c r="P20" s="173"/>
      <c r="Q20" s="173"/>
      <c r="R20" s="173"/>
      <c r="S20" s="173"/>
      <c r="T20" s="173"/>
      <c r="U20" s="173"/>
      <c r="V20" s="173"/>
      <c r="W20" s="173"/>
      <c r="X20" s="173"/>
      <c r="Y20" s="173"/>
      <c r="Z20" s="173"/>
      <c r="AA20" s="173"/>
      <c r="AB20" s="173"/>
      <c r="AC20" s="173"/>
      <c r="AD20" s="173"/>
      <c r="AE20" s="173"/>
      <c r="AF20" s="173"/>
      <c r="AG20" s="173"/>
      <c r="AH20" s="20"/>
      <c r="AI20" s="20"/>
      <c r="AJ20" s="20"/>
      <c r="AK20" s="20"/>
      <c r="AL20" s="20"/>
      <c r="AM20" s="20"/>
      <c r="AN20" s="20"/>
      <c r="AO20" s="20"/>
      <c r="AP20" s="20"/>
      <c r="AQ20" s="20"/>
      <c r="AR20" s="20"/>
      <c r="AS20" s="21"/>
    </row>
    <row r="21" spans="1:45" s="27" customFormat="1" ht="30" customHeight="1">
      <c r="A21" s="195"/>
      <c r="B21" s="196"/>
      <c r="C21" s="213"/>
      <c r="D21" s="192"/>
      <c r="E21" s="192"/>
      <c r="F21" s="195"/>
      <c r="G21" s="196"/>
      <c r="H21" s="196"/>
      <c r="I21" s="196"/>
      <c r="J21" s="196"/>
      <c r="K21" s="196"/>
      <c r="L21" s="196"/>
      <c r="M21" s="22"/>
      <c r="N21" s="174"/>
      <c r="O21" s="175"/>
      <c r="P21" s="175"/>
      <c r="Q21" s="175"/>
      <c r="R21" s="175"/>
      <c r="S21" s="175"/>
      <c r="T21" s="175"/>
      <c r="U21" s="175"/>
      <c r="V21" s="175"/>
      <c r="W21" s="175"/>
      <c r="X21" s="175"/>
      <c r="Y21" s="175"/>
      <c r="Z21" s="175"/>
      <c r="AA21" s="175"/>
      <c r="AB21" s="175"/>
      <c r="AC21" s="175"/>
      <c r="AD21" s="175"/>
      <c r="AE21" s="175"/>
      <c r="AF21" s="175"/>
      <c r="AG21" s="175"/>
      <c r="AH21" s="176" t="s">
        <v>53</v>
      </c>
      <c r="AI21" s="176"/>
      <c r="AJ21" s="176"/>
      <c r="AK21" s="176"/>
      <c r="AL21" s="176"/>
      <c r="AM21" s="176"/>
      <c r="AN21" s="176"/>
      <c r="AO21" s="176"/>
      <c r="AP21" s="176"/>
      <c r="AQ21" s="176"/>
      <c r="AR21" s="176"/>
      <c r="AS21" s="177"/>
    </row>
    <row r="22" spans="1:45" s="27" customFormat="1" ht="15" customHeight="1">
      <c r="A22" s="205" t="s">
        <v>54</v>
      </c>
      <c r="B22" s="205"/>
      <c r="C22" s="205"/>
      <c r="D22" s="170" t="s">
        <v>55</v>
      </c>
      <c r="E22" s="170"/>
      <c r="F22" s="23">
        <v>19</v>
      </c>
      <c r="G22" s="50">
        <v>20</v>
      </c>
      <c r="H22" s="50">
        <v>21</v>
      </c>
      <c r="I22" s="50">
        <v>22</v>
      </c>
      <c r="J22" s="50">
        <v>23</v>
      </c>
      <c r="K22" s="50">
        <v>24</v>
      </c>
      <c r="L22" s="50">
        <v>25</v>
      </c>
      <c r="M22" s="50">
        <v>26</v>
      </c>
      <c r="N22" s="50">
        <v>27</v>
      </c>
      <c r="O22" s="50">
        <v>28</v>
      </c>
      <c r="P22" s="50">
        <v>29</v>
      </c>
      <c r="Q22" s="50">
        <v>30</v>
      </c>
      <c r="R22" s="50">
        <v>31</v>
      </c>
      <c r="S22" s="50">
        <v>32</v>
      </c>
      <c r="T22" s="50">
        <v>33</v>
      </c>
      <c r="U22" s="50">
        <v>34</v>
      </c>
      <c r="V22" s="50">
        <v>35</v>
      </c>
      <c r="W22" s="50">
        <v>36</v>
      </c>
      <c r="X22" s="50">
        <v>37</v>
      </c>
      <c r="Y22" s="50">
        <v>38</v>
      </c>
      <c r="Z22" s="50">
        <v>39</v>
      </c>
      <c r="AA22" s="50">
        <v>40</v>
      </c>
      <c r="AB22" s="50">
        <v>41</v>
      </c>
      <c r="AC22" s="50">
        <v>42</v>
      </c>
      <c r="AD22" s="50">
        <v>43</v>
      </c>
      <c r="AE22" s="50">
        <v>44</v>
      </c>
      <c r="AF22" s="50">
        <v>45</v>
      </c>
      <c r="AG22" s="50">
        <v>46</v>
      </c>
      <c r="AH22" s="50">
        <v>47</v>
      </c>
      <c r="AI22" s="50">
        <v>48</v>
      </c>
      <c r="AJ22" s="50">
        <v>49</v>
      </c>
      <c r="AK22" s="50">
        <v>50</v>
      </c>
      <c r="AL22" s="8"/>
      <c r="AM22" s="8"/>
      <c r="AN22" s="8"/>
      <c r="AO22" s="8"/>
      <c r="AP22" s="8"/>
      <c r="AQ22" s="8"/>
      <c r="AR22" s="8"/>
      <c r="AS22" s="8"/>
    </row>
    <row r="23" spans="1:45" s="27" customFormat="1" ht="36" customHeight="1">
      <c r="A23" s="205"/>
      <c r="B23" s="205"/>
      <c r="C23" s="205"/>
      <c r="D23" s="170"/>
      <c r="E23" s="170"/>
      <c r="F23" s="36" t="str">
        <f>MID($N$68,1,1)</f>
        <v>ﾊ</v>
      </c>
      <c r="G23" s="35" t="str">
        <f>MID($N$68,2,1)</f>
        <v>ﾔ</v>
      </c>
      <c r="H23" s="35" t="str">
        <f>MID($N$68,3,1)</f>
        <v>ﾌ</v>
      </c>
      <c r="I23" s="35" t="str">
        <f>MID($N$68,4,1)</f>
        <v>ﾞ</v>
      </c>
      <c r="J23" s="35" t="str">
        <f>MID($N$68,5,1)</f>
        <v>ｻ</v>
      </c>
      <c r="K23" s="35" t="str">
        <f>MID($N$68,6,1)</f>
        <v>ﾁ</v>
      </c>
      <c r="L23" s="35" t="str">
        <f>MID($N$68,7,1)</f>
        <v>ﾖ</v>
      </c>
      <c r="M23" s="35" t="str">
        <f>MID($N$68,8,1)</f>
        <v>ｳ</v>
      </c>
      <c r="N23" s="35" t="str">
        <f>MID($N$68,9,1)</f>
        <v xml:space="preserve"> </v>
      </c>
      <c r="O23" s="35" t="str">
        <f>MID($N$68,10,1)</f>
        <v>4</v>
      </c>
      <c r="P23" s="35" t="str">
        <f>MID($N$68,11,1)</f>
        <v>-</v>
      </c>
      <c r="Q23" s="35" t="str">
        <f>MID($N$68,12,1)</f>
        <v>2</v>
      </c>
      <c r="R23" s="35" t="str">
        <f>MID($N$68,13,1)</f>
        <v/>
      </c>
      <c r="S23" s="35" t="str">
        <f>MID($N$68,14,1)</f>
        <v/>
      </c>
      <c r="T23" s="35" t="str">
        <f>MID($N$68,15,1)</f>
        <v/>
      </c>
      <c r="U23" s="35" t="str">
        <f>MID($N$68,16,1)</f>
        <v/>
      </c>
      <c r="V23" s="35" t="str">
        <f>MID($N$68,17,1)</f>
        <v/>
      </c>
      <c r="W23" s="35" t="str">
        <f>MID($N$68,18,1)</f>
        <v/>
      </c>
      <c r="X23" s="35" t="str">
        <f>MID($N$68,19,1)</f>
        <v/>
      </c>
      <c r="Y23" s="35" t="str">
        <f>MID($N$68,20,1)</f>
        <v/>
      </c>
      <c r="Z23" s="35" t="str">
        <f>MID($N$68,21,1)</f>
        <v/>
      </c>
      <c r="AA23" s="35" t="str">
        <f>MID($N$68,22,1)</f>
        <v/>
      </c>
      <c r="AB23" s="35" t="str">
        <f>MID($N$68,23,1)</f>
        <v/>
      </c>
      <c r="AC23" s="35" t="str">
        <f>MID($N$68,24,1)</f>
        <v/>
      </c>
      <c r="AD23" s="35" t="str">
        <f>MID($N$68,25,1)</f>
        <v/>
      </c>
      <c r="AE23" s="35" t="str">
        <f>MID($N$68,26,1)</f>
        <v/>
      </c>
      <c r="AF23" s="35" t="str">
        <f>MID($N$68,27,1)</f>
        <v/>
      </c>
      <c r="AG23" s="35" t="str">
        <f>MID($N$68,28,1)</f>
        <v/>
      </c>
      <c r="AH23" s="35" t="str">
        <f>MID($N$68,29,1)</f>
        <v/>
      </c>
      <c r="AI23" s="35" t="str">
        <f>MID($N$68,30,1)</f>
        <v/>
      </c>
      <c r="AJ23" s="35" t="str">
        <f>MID($N$68,31,1)</f>
        <v/>
      </c>
      <c r="AK23" s="35" t="str">
        <f>MID($N$68,32,1)</f>
        <v/>
      </c>
      <c r="AL23" s="8"/>
      <c r="AM23" s="8"/>
      <c r="AN23" s="8"/>
      <c r="AO23" s="8"/>
      <c r="AP23" s="8"/>
      <c r="AQ23" s="8"/>
      <c r="AR23" s="8"/>
      <c r="AS23" s="8"/>
    </row>
    <row r="24" spans="1:45" s="27" customFormat="1" ht="15" customHeight="1">
      <c r="A24" s="205"/>
      <c r="B24" s="205"/>
      <c r="C24" s="205"/>
      <c r="D24" s="170" t="s">
        <v>56</v>
      </c>
      <c r="E24" s="170"/>
      <c r="F24" s="172" t="str">
        <f>IF(N69="","",N69)</f>
        <v>隼町　４－２</v>
      </c>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20"/>
      <c r="AF24" s="20"/>
      <c r="AG24" s="20"/>
      <c r="AH24" s="20"/>
      <c r="AI24" s="20"/>
      <c r="AJ24" s="20"/>
      <c r="AK24" s="21"/>
      <c r="AL24" s="8"/>
      <c r="AM24" s="8"/>
      <c r="AN24" s="8"/>
      <c r="AO24" s="8"/>
      <c r="AP24" s="8"/>
      <c r="AQ24" s="8"/>
      <c r="AR24" s="8"/>
      <c r="AS24" s="8"/>
    </row>
    <row r="25" spans="1:45" s="27" customFormat="1" ht="30" customHeight="1">
      <c r="A25" s="205"/>
      <c r="B25" s="205"/>
      <c r="C25" s="205"/>
      <c r="D25" s="170"/>
      <c r="E25" s="170"/>
      <c r="F25" s="174"/>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6" t="s">
        <v>57</v>
      </c>
      <c r="AF25" s="176"/>
      <c r="AG25" s="176"/>
      <c r="AH25" s="176"/>
      <c r="AI25" s="176"/>
      <c r="AJ25" s="176"/>
      <c r="AK25" s="177"/>
      <c r="AL25" s="8"/>
      <c r="AM25" s="8"/>
      <c r="AN25" s="8"/>
      <c r="AO25" s="8"/>
      <c r="AP25" s="8"/>
      <c r="AQ25" s="8"/>
      <c r="AR25" s="8"/>
      <c r="AS25" s="8"/>
    </row>
    <row r="26" spans="1:45" s="27" customFormat="1" ht="15" customHeight="1">
      <c r="A26" s="205" t="s">
        <v>58</v>
      </c>
      <c r="B26" s="205"/>
      <c r="C26" s="205"/>
      <c r="D26" s="170" t="s">
        <v>59</v>
      </c>
      <c r="E26" s="170"/>
      <c r="F26" s="23">
        <v>19</v>
      </c>
      <c r="G26" s="50">
        <v>20</v>
      </c>
      <c r="H26" s="50">
        <v>21</v>
      </c>
      <c r="I26" s="50">
        <v>22</v>
      </c>
      <c r="J26" s="50">
        <v>23</v>
      </c>
      <c r="K26" s="50">
        <v>24</v>
      </c>
      <c r="L26" s="50">
        <v>25</v>
      </c>
      <c r="M26" s="50">
        <v>26</v>
      </c>
      <c r="N26" s="50">
        <v>27</v>
      </c>
      <c r="O26" s="50">
        <v>28</v>
      </c>
      <c r="P26" s="50">
        <v>29</v>
      </c>
      <c r="Q26" s="50">
        <v>30</v>
      </c>
      <c r="R26" s="50">
        <v>31</v>
      </c>
      <c r="S26" s="50">
        <v>32</v>
      </c>
      <c r="T26" s="50">
        <v>33</v>
      </c>
      <c r="U26" s="50">
        <v>34</v>
      </c>
      <c r="V26" s="50">
        <v>35</v>
      </c>
      <c r="W26" s="50">
        <v>36</v>
      </c>
      <c r="X26" s="50">
        <v>37</v>
      </c>
      <c r="Y26" s="50">
        <v>38</v>
      </c>
      <c r="Z26" s="50">
        <v>39</v>
      </c>
      <c r="AA26" s="50">
        <v>40</v>
      </c>
      <c r="AB26" s="50">
        <v>41</v>
      </c>
      <c r="AC26" s="50">
        <v>42</v>
      </c>
      <c r="AD26" s="50">
        <v>43</v>
      </c>
      <c r="AE26" s="50">
        <v>44</v>
      </c>
      <c r="AF26" s="50">
        <v>45</v>
      </c>
      <c r="AG26" s="50">
        <v>46</v>
      </c>
      <c r="AH26" s="50">
        <v>47</v>
      </c>
      <c r="AI26" s="50">
        <v>48</v>
      </c>
      <c r="AJ26" s="50">
        <v>49</v>
      </c>
      <c r="AK26" s="50">
        <v>50</v>
      </c>
      <c r="AL26" s="8"/>
      <c r="AM26" s="8"/>
      <c r="AN26" s="8"/>
      <c r="AO26" s="8"/>
      <c r="AP26" s="8"/>
      <c r="AQ26" s="8"/>
      <c r="AR26" s="8"/>
      <c r="AS26" s="8"/>
    </row>
    <row r="27" spans="1:45" s="27" customFormat="1" ht="36" customHeight="1">
      <c r="A27" s="205"/>
      <c r="B27" s="205"/>
      <c r="C27" s="205"/>
      <c r="D27" s="170"/>
      <c r="E27" s="170"/>
      <c r="F27" s="36" t="str">
        <f>MID($N$70,1,1)</f>
        <v>ｻ</v>
      </c>
      <c r="G27" s="35" t="str">
        <f>MID($N$70,2,1)</f>
        <v>ｲ</v>
      </c>
      <c r="H27" s="35" t="str">
        <f>MID($N$70,3,1)</f>
        <v>ｺ</v>
      </c>
      <c r="I27" s="35" t="str">
        <f>MID($N$70,4,1)</f>
        <v>ｳ</v>
      </c>
      <c r="J27" s="35" t="str">
        <f>MID($N$70,5,1)</f>
        <v>ｻ</v>
      </c>
      <c r="K27" s="35" t="str">
        <f>MID($N$70,6,1)</f>
        <v>ｲ</v>
      </c>
      <c r="L27" s="35" t="str">
        <f>MID($N$70,7,1)</f>
        <v>ﾀ</v>
      </c>
      <c r="M27" s="35" t="str">
        <f>MID($N$70,8,1)</f>
        <v>ﾞ</v>
      </c>
      <c r="N27" s="35" t="str">
        <f>MID($N$70,9,1)</f>
        <v>ｲ</v>
      </c>
      <c r="O27" s="35" t="str">
        <f>MID($N$70,10,1)</f>
        <v>2</v>
      </c>
      <c r="P27" s="35" t="str">
        <f>MID($N$70,11,1)</f>
        <v>ﾏ</v>
      </c>
      <c r="Q27" s="35" t="str">
        <f>MID($N$70,12,1)</f>
        <v>ﾝ</v>
      </c>
      <c r="R27" s="35" t="str">
        <f>MID($N$70,13,1)</f>
        <v>ｼ</v>
      </c>
      <c r="S27" s="35" t="str">
        <f>MID($N$70,14,1)</f>
        <v>ﾖ</v>
      </c>
      <c r="T27" s="35" t="str">
        <f>MID($N$70,15,1)</f>
        <v>ﾝ</v>
      </c>
      <c r="U27" s="35" t="str">
        <f>MID($N$70,16,1)</f>
        <v xml:space="preserve"> </v>
      </c>
      <c r="V27" s="35" t="str">
        <f>MID($N$70,17,1)</f>
        <v>4</v>
      </c>
      <c r="W27" s="35" t="str">
        <f>MID($N$70,18,1)</f>
        <v>-</v>
      </c>
      <c r="X27" s="35" t="str">
        <f>MID($N$70,19,1)</f>
        <v>1</v>
      </c>
      <c r="Y27" s="35" t="str">
        <f>MID($N$70,20,1)</f>
        <v>2</v>
      </c>
      <c r="Z27" s="35" t="str">
        <f>MID($N$70,21,1)</f>
        <v>2</v>
      </c>
      <c r="AA27" s="35" t="str">
        <f>MID($N$70,22,1)</f>
        <v/>
      </c>
      <c r="AB27" s="35" t="str">
        <f>MID($N$70,23,1)</f>
        <v/>
      </c>
      <c r="AC27" s="35" t="str">
        <f>MID($N$70,24,1)</f>
        <v/>
      </c>
      <c r="AD27" s="35" t="str">
        <f>MID($N$70,25,1)</f>
        <v/>
      </c>
      <c r="AE27" s="35" t="str">
        <f>MID($N$70,26,1)</f>
        <v/>
      </c>
      <c r="AF27" s="35" t="str">
        <f>MID($N$70,27,1)</f>
        <v/>
      </c>
      <c r="AG27" s="35" t="str">
        <f>MID($N$70,28,1)</f>
        <v/>
      </c>
      <c r="AH27" s="35" t="str">
        <f>MID($N$70,29,1)</f>
        <v/>
      </c>
      <c r="AI27" s="35" t="str">
        <f>MID($N$70,30,1)</f>
        <v/>
      </c>
      <c r="AJ27" s="35" t="str">
        <f>MID($N$70,31,1)</f>
        <v/>
      </c>
      <c r="AK27" s="35" t="str">
        <f>MID($N$70,32,1)</f>
        <v/>
      </c>
      <c r="AL27" s="8"/>
      <c r="AM27" s="8"/>
      <c r="AN27" s="8"/>
      <c r="AO27" s="8"/>
      <c r="AP27" s="8"/>
      <c r="AQ27" s="8"/>
      <c r="AR27" s="8"/>
      <c r="AS27" s="8"/>
    </row>
    <row r="28" spans="1:45" s="27" customFormat="1" ht="15" customHeight="1">
      <c r="A28" s="205"/>
      <c r="B28" s="205"/>
      <c r="C28" s="205"/>
      <c r="D28" s="170" t="s">
        <v>60</v>
      </c>
      <c r="E28" s="170"/>
      <c r="F28" s="172" t="str">
        <f>IF(N71="","",N71)</f>
        <v>最高裁第２マンション　４－１２２</v>
      </c>
      <c r="G28" s="173"/>
      <c r="H28" s="173"/>
      <c r="I28" s="173"/>
      <c r="J28" s="173"/>
      <c r="K28" s="173"/>
      <c r="L28" s="173"/>
      <c r="M28" s="173"/>
      <c r="N28" s="173"/>
      <c r="O28" s="173"/>
      <c r="P28" s="173"/>
      <c r="Q28" s="173"/>
      <c r="R28" s="173"/>
      <c r="S28" s="173"/>
      <c r="T28" s="173"/>
      <c r="U28" s="173"/>
      <c r="V28" s="173"/>
      <c r="W28" s="173"/>
      <c r="X28" s="173"/>
      <c r="Y28" s="173"/>
      <c r="Z28" s="173"/>
      <c r="AA28" s="20"/>
      <c r="AB28" s="20"/>
      <c r="AC28" s="20"/>
      <c r="AD28" s="20"/>
      <c r="AE28" s="20"/>
      <c r="AF28" s="20"/>
      <c r="AG28" s="20"/>
      <c r="AH28" s="20"/>
      <c r="AI28" s="20"/>
      <c r="AJ28" s="20"/>
      <c r="AK28" s="21"/>
      <c r="AL28" s="8"/>
      <c r="AM28" s="8"/>
      <c r="AN28" s="8"/>
      <c r="AO28" s="8"/>
      <c r="AP28" s="8"/>
      <c r="AQ28" s="8"/>
      <c r="AR28" s="8"/>
      <c r="AS28" s="8"/>
    </row>
    <row r="29" spans="1:45" s="27" customFormat="1" ht="30" customHeight="1">
      <c r="A29" s="205"/>
      <c r="B29" s="205"/>
      <c r="C29" s="205"/>
      <c r="D29" s="170"/>
      <c r="E29" s="170"/>
      <c r="F29" s="174"/>
      <c r="G29" s="175"/>
      <c r="H29" s="175"/>
      <c r="I29" s="175"/>
      <c r="J29" s="175"/>
      <c r="K29" s="175"/>
      <c r="L29" s="175"/>
      <c r="M29" s="175"/>
      <c r="N29" s="175"/>
      <c r="O29" s="175"/>
      <c r="P29" s="175"/>
      <c r="Q29" s="175"/>
      <c r="R29" s="175"/>
      <c r="S29" s="175"/>
      <c r="T29" s="175"/>
      <c r="U29" s="175"/>
      <c r="V29" s="175"/>
      <c r="W29" s="175"/>
      <c r="X29" s="175"/>
      <c r="Y29" s="175"/>
      <c r="Z29" s="175"/>
      <c r="AA29" s="176" t="s">
        <v>61</v>
      </c>
      <c r="AB29" s="176"/>
      <c r="AC29" s="176"/>
      <c r="AD29" s="176"/>
      <c r="AE29" s="176"/>
      <c r="AF29" s="176"/>
      <c r="AG29" s="176"/>
      <c r="AH29" s="176"/>
      <c r="AI29" s="176"/>
      <c r="AJ29" s="176"/>
      <c r="AK29" s="177"/>
      <c r="AL29" s="8"/>
      <c r="AM29" s="8"/>
      <c r="AN29" s="8"/>
      <c r="AO29" s="8"/>
      <c r="AP29" s="8"/>
      <c r="AQ29" s="8"/>
      <c r="AR29" s="8"/>
      <c r="AS29" s="8"/>
    </row>
    <row r="30" spans="1:45" s="27" customFormat="1" ht="24.95" customHeight="1">
      <c r="A30" s="51"/>
      <c r="B30" s="51"/>
      <c r="C30" s="51"/>
      <c r="D30" s="51"/>
      <c r="E30" s="51"/>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row>
    <row r="31" spans="1:45" s="27" customFormat="1" ht="18.75" customHeight="1">
      <c r="A31" s="207" t="s">
        <v>62</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8"/>
      <c r="AB31" s="8"/>
      <c r="AC31" s="229" t="s">
        <v>33</v>
      </c>
      <c r="AD31" s="229"/>
      <c r="AE31" s="229"/>
      <c r="AF31" s="229"/>
      <c r="AG31" s="229"/>
      <c r="AH31" s="229"/>
      <c r="AI31" s="229"/>
      <c r="AJ31" s="229"/>
      <c r="AK31" s="229"/>
      <c r="AL31" s="229"/>
      <c r="AM31" s="8"/>
      <c r="AN31" s="8"/>
      <c r="AO31" s="8"/>
      <c r="AP31" s="8"/>
      <c r="AQ31" s="8"/>
      <c r="AR31" s="8"/>
      <c r="AS31" s="8"/>
    </row>
    <row r="32" spans="1:45" s="27" customFormat="1" ht="12" customHeight="1">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4"/>
      <c r="AB32" s="24"/>
      <c r="AC32" s="24"/>
      <c r="AD32" s="24"/>
      <c r="AE32" s="24"/>
      <c r="AF32" s="24"/>
      <c r="AG32" s="24"/>
      <c r="AH32" s="24"/>
      <c r="AI32" s="24"/>
      <c r="AJ32" s="24"/>
      <c r="AK32" s="24"/>
      <c r="AL32" s="24"/>
      <c r="AM32" s="24"/>
      <c r="AN32" s="24"/>
      <c r="AO32" s="24"/>
      <c r="AP32" s="24"/>
      <c r="AQ32" s="24"/>
      <c r="AR32" s="51"/>
      <c r="AS32" s="51"/>
    </row>
    <row r="33" spans="1:45" s="27" customFormat="1" ht="15" customHeight="1">
      <c r="A33" s="182" t="s">
        <v>63</v>
      </c>
      <c r="B33" s="197"/>
      <c r="C33" s="198"/>
      <c r="D33" s="205" t="s">
        <v>64</v>
      </c>
      <c r="E33" s="205"/>
      <c r="F33" s="205"/>
      <c r="G33" s="205"/>
      <c r="H33" s="205"/>
      <c r="I33" s="205"/>
      <c r="J33" s="205"/>
      <c r="K33" s="205"/>
      <c r="L33" s="205"/>
      <c r="M33" s="205"/>
      <c r="N33" s="205"/>
      <c r="O33" s="205"/>
      <c r="P33" s="205"/>
      <c r="Q33" s="205"/>
      <c r="R33" s="205"/>
      <c r="S33" s="205"/>
      <c r="T33" s="205"/>
      <c r="U33" s="205"/>
      <c r="V33" s="205"/>
      <c r="W33" s="205"/>
      <c r="X33" s="205"/>
      <c r="Y33" s="205"/>
      <c r="Z33" s="205" t="s">
        <v>65</v>
      </c>
      <c r="AA33" s="205"/>
      <c r="AB33" s="205"/>
      <c r="AC33" s="205"/>
      <c r="AD33" s="205"/>
      <c r="AE33" s="205"/>
      <c r="AF33" s="205"/>
      <c r="AG33" s="205" t="s">
        <v>66</v>
      </c>
      <c r="AH33" s="205"/>
      <c r="AI33" s="205"/>
      <c r="AJ33" s="205"/>
      <c r="AK33" s="205"/>
      <c r="AL33" s="205"/>
      <c r="AM33" s="205"/>
      <c r="AN33" s="205"/>
      <c r="AO33" s="205"/>
      <c r="AP33" s="205"/>
      <c r="AQ33" s="8"/>
      <c r="AR33" s="8"/>
      <c r="AS33" s="8"/>
    </row>
    <row r="34" spans="1:45" s="27" customFormat="1" ht="15" customHeight="1">
      <c r="A34" s="199"/>
      <c r="B34" s="200"/>
      <c r="C34" s="201"/>
      <c r="D34" s="205"/>
      <c r="E34" s="205"/>
      <c r="F34" s="205"/>
      <c r="G34" s="205"/>
      <c r="H34" s="205"/>
      <c r="I34" s="205"/>
      <c r="J34" s="205"/>
      <c r="K34" s="205"/>
      <c r="L34" s="205"/>
      <c r="M34" s="205"/>
      <c r="N34" s="205"/>
      <c r="O34" s="205"/>
      <c r="P34" s="205"/>
      <c r="Q34" s="205"/>
      <c r="R34" s="205"/>
      <c r="S34" s="205"/>
      <c r="T34" s="205"/>
      <c r="U34" s="205"/>
      <c r="V34" s="205"/>
      <c r="W34" s="205"/>
      <c r="X34" s="205"/>
      <c r="Y34" s="205"/>
      <c r="Z34" s="53" t="s">
        <v>67</v>
      </c>
      <c r="AA34" s="206" t="s">
        <v>41</v>
      </c>
      <c r="AB34" s="206"/>
      <c r="AC34" s="206" t="s">
        <v>42</v>
      </c>
      <c r="AD34" s="206"/>
      <c r="AE34" s="206" t="s">
        <v>43</v>
      </c>
      <c r="AF34" s="206"/>
      <c r="AG34" s="205"/>
      <c r="AH34" s="205"/>
      <c r="AI34" s="205"/>
      <c r="AJ34" s="205"/>
      <c r="AK34" s="205"/>
      <c r="AL34" s="205"/>
      <c r="AM34" s="205"/>
      <c r="AN34" s="205"/>
      <c r="AO34" s="205"/>
      <c r="AP34" s="205"/>
      <c r="AQ34" s="8"/>
      <c r="AR34" s="8"/>
      <c r="AS34" s="8"/>
    </row>
    <row r="35" spans="1:45" s="27" customFormat="1" ht="15" customHeight="1">
      <c r="A35" s="199"/>
      <c r="B35" s="200"/>
      <c r="C35" s="201"/>
      <c r="D35" s="170" t="s">
        <v>68</v>
      </c>
      <c r="E35" s="170"/>
      <c r="F35" s="50">
        <v>19</v>
      </c>
      <c r="G35" s="50">
        <v>20</v>
      </c>
      <c r="H35" s="50">
        <v>21</v>
      </c>
      <c r="I35" s="50">
        <v>22</v>
      </c>
      <c r="J35" s="50">
        <v>23</v>
      </c>
      <c r="K35" s="50">
        <v>24</v>
      </c>
      <c r="L35" s="50">
        <v>25</v>
      </c>
      <c r="M35" s="50">
        <v>26</v>
      </c>
      <c r="N35" s="50">
        <v>27</v>
      </c>
      <c r="O35" s="50">
        <v>28</v>
      </c>
      <c r="P35" s="50">
        <v>29</v>
      </c>
      <c r="Q35" s="50">
        <v>30</v>
      </c>
      <c r="R35" s="50">
        <v>31</v>
      </c>
      <c r="S35" s="50">
        <v>32</v>
      </c>
      <c r="T35" s="50">
        <v>33</v>
      </c>
      <c r="U35" s="50">
        <v>34</v>
      </c>
      <c r="V35" s="50">
        <v>35</v>
      </c>
      <c r="W35" s="50">
        <v>36</v>
      </c>
      <c r="X35" s="50">
        <v>37</v>
      </c>
      <c r="Y35" s="50">
        <v>38</v>
      </c>
      <c r="Z35" s="50">
        <v>39</v>
      </c>
      <c r="AA35" s="50">
        <v>40</v>
      </c>
      <c r="AB35" s="50">
        <v>41</v>
      </c>
      <c r="AC35" s="50">
        <v>42</v>
      </c>
      <c r="AD35" s="50">
        <v>43</v>
      </c>
      <c r="AE35" s="50">
        <v>44</v>
      </c>
      <c r="AF35" s="50">
        <v>45</v>
      </c>
      <c r="AG35" s="50">
        <v>46</v>
      </c>
      <c r="AH35" s="50">
        <v>47</v>
      </c>
      <c r="AI35" s="50">
        <v>48</v>
      </c>
      <c r="AJ35" s="50">
        <v>49</v>
      </c>
      <c r="AK35" s="50">
        <v>50</v>
      </c>
      <c r="AL35" s="50">
        <v>51</v>
      </c>
      <c r="AM35" s="50">
        <v>52</v>
      </c>
      <c r="AN35" s="50">
        <v>53</v>
      </c>
      <c r="AO35" s="50">
        <v>54</v>
      </c>
      <c r="AP35" s="50">
        <v>55</v>
      </c>
      <c r="AQ35" s="8"/>
      <c r="AR35" s="8"/>
      <c r="AS35" s="8"/>
    </row>
    <row r="36" spans="1:45" s="27" customFormat="1" ht="36" customHeight="1">
      <c r="A36" s="199"/>
      <c r="B36" s="200"/>
      <c r="C36" s="201"/>
      <c r="D36" s="170"/>
      <c r="E36" s="170"/>
      <c r="F36" s="36" t="str">
        <f>MID($N$73,1,1)</f>
        <v>ｷ</v>
      </c>
      <c r="G36" s="35" t="str">
        <f>MID($N$73,2,1)</f>
        <v>ﾖ</v>
      </c>
      <c r="H36" s="35" t="str">
        <f>MID($N$73,3,1)</f>
        <v>ｳ</v>
      </c>
      <c r="I36" s="35" t="str">
        <f>MID($N$73,4,1)</f>
        <v>ｻ</v>
      </c>
      <c r="J36" s="35" t="str">
        <f>MID($N$73,5,1)</f>
        <v>ｲ</v>
      </c>
      <c r="K36" s="35" t="str">
        <f>MID($N$73,6,1)</f>
        <v xml:space="preserve"> </v>
      </c>
      <c r="L36" s="35" t="str">
        <f>MID($N$73,7,1)</f>
        <v>ﾊ</v>
      </c>
      <c r="M36" s="35" t="str">
        <f>MID($N$73,8,1)</f>
        <v>ﾅ</v>
      </c>
      <c r="N36" s="35" t="str">
        <f>MID($N$73,9,1)</f>
        <v>ｺ</v>
      </c>
      <c r="O36" s="35" t="str">
        <f>MID($N$73,10,1)</f>
        <v/>
      </c>
      <c r="P36" s="35" t="str">
        <f>MID($N$73,11,1)</f>
        <v/>
      </c>
      <c r="Q36" s="35" t="str">
        <f>MID($N$73,12,1)</f>
        <v/>
      </c>
      <c r="R36" s="35" t="str">
        <f>MID($N$73,13,1)</f>
        <v/>
      </c>
      <c r="S36" s="35" t="str">
        <f>MID($N$73,14,1)</f>
        <v/>
      </c>
      <c r="T36" s="35" t="str">
        <f>MID($N$73,15,1)</f>
        <v/>
      </c>
      <c r="U36" s="35" t="str">
        <f>MID($N$73,16,1)</f>
        <v/>
      </c>
      <c r="V36" s="35" t="str">
        <f>MID($N$73,17,1)</f>
        <v/>
      </c>
      <c r="W36" s="35" t="str">
        <f>MID($N$73,18,1)</f>
        <v/>
      </c>
      <c r="X36" s="35" t="str">
        <f>MID($N$73,19,1)</f>
        <v/>
      </c>
      <c r="Y36" s="35" t="str">
        <f>MID($N$73,20,1)</f>
        <v/>
      </c>
      <c r="Z36" s="37" t="str">
        <f>MID($N$75,1,1)</f>
        <v>4</v>
      </c>
      <c r="AA36" s="34" t="str">
        <f>MID($N$75,2,1)</f>
        <v>0</v>
      </c>
      <c r="AB36" s="34" t="str">
        <f>MID($N$75,3,1)</f>
        <v>8</v>
      </c>
      <c r="AC36" s="34" t="str">
        <f>MID($N$75,4,1)</f>
        <v>1</v>
      </c>
      <c r="AD36" s="34" t="str">
        <f>MID($N$75,5,1)</f>
        <v>2</v>
      </c>
      <c r="AE36" s="34" t="str">
        <f>MID($N$75,6,1)</f>
        <v>2</v>
      </c>
      <c r="AF36" s="34" t="str">
        <f>MID($N$75,7,1)</f>
        <v>1</v>
      </c>
      <c r="AG36" s="37" t="str">
        <f>MID($N$76,1,1)</f>
        <v>9</v>
      </c>
      <c r="AH36" s="34" t="str">
        <f>MID($N$76,2,1)</f>
        <v>8</v>
      </c>
      <c r="AI36" s="34" t="str">
        <f>MID($N$76,3,1)</f>
        <v>7</v>
      </c>
      <c r="AJ36" s="34" t="str">
        <f>MID($N$76,4,1)</f>
        <v>6</v>
      </c>
      <c r="AK36" s="34" t="str">
        <f>MID($N$76,5,1)</f>
        <v>1</v>
      </c>
      <c r="AL36" s="34" t="str">
        <f>MID($N$76,6,1)</f>
        <v>2</v>
      </c>
      <c r="AM36" s="34" t="str">
        <f>MID($N$76,7,1)</f>
        <v>3</v>
      </c>
      <c r="AN36" s="34" t="str">
        <f>MID($N$76,8,1)</f>
        <v>4</v>
      </c>
      <c r="AO36" s="34" t="str">
        <f>MID($N$76,9,1)</f>
        <v>5</v>
      </c>
      <c r="AP36" s="34" t="str">
        <f>MID($N$76,10,1)</f>
        <v>6</v>
      </c>
      <c r="AQ36" s="8"/>
      <c r="AR36" s="8"/>
      <c r="AS36" s="8"/>
    </row>
    <row r="37" spans="1:45" s="27" customFormat="1" ht="15" customHeight="1">
      <c r="A37" s="199"/>
      <c r="B37" s="200"/>
      <c r="C37" s="201"/>
      <c r="D37" s="182" t="s">
        <v>45</v>
      </c>
      <c r="E37" s="198"/>
      <c r="F37" s="182" t="s">
        <v>46</v>
      </c>
      <c r="G37" s="197"/>
      <c r="H37" s="25"/>
      <c r="I37" s="25"/>
      <c r="J37" s="25"/>
      <c r="K37" s="25"/>
      <c r="L37" s="25"/>
      <c r="M37" s="25"/>
      <c r="N37" s="25"/>
      <c r="O37" s="197" t="s">
        <v>47</v>
      </c>
      <c r="P37" s="197"/>
      <c r="Q37" s="197"/>
      <c r="R37" s="25"/>
      <c r="S37" s="14"/>
      <c r="T37" s="14"/>
      <c r="U37" s="14"/>
      <c r="V37" s="14"/>
      <c r="W37" s="14"/>
      <c r="X37" s="14"/>
      <c r="Y37" s="15"/>
      <c r="Z37" s="8"/>
      <c r="AA37" s="8"/>
      <c r="AB37" s="8"/>
      <c r="AC37" s="8"/>
      <c r="AD37" s="8"/>
      <c r="AE37" s="8"/>
      <c r="AF37" s="8"/>
      <c r="AG37" s="8"/>
      <c r="AH37" s="8"/>
      <c r="AI37" s="8"/>
      <c r="AJ37" s="8"/>
      <c r="AK37" s="8"/>
      <c r="AL37" s="8"/>
      <c r="AM37" s="8"/>
      <c r="AN37" s="8"/>
      <c r="AO37" s="8"/>
      <c r="AP37" s="8"/>
      <c r="AQ37" s="8"/>
      <c r="AR37" s="8"/>
      <c r="AS37" s="8"/>
    </row>
    <row r="38" spans="1:45" s="27" customFormat="1" ht="30" customHeight="1">
      <c r="A38" s="202"/>
      <c r="B38" s="203"/>
      <c r="C38" s="204"/>
      <c r="D38" s="202"/>
      <c r="E38" s="204"/>
      <c r="F38" s="16"/>
      <c r="G38" s="180" t="str">
        <f>IF(N74="","",N74)</f>
        <v>共済</v>
      </c>
      <c r="H38" s="180"/>
      <c r="I38" s="180"/>
      <c r="J38" s="180"/>
      <c r="K38" s="180"/>
      <c r="L38" s="180"/>
      <c r="M38" s="180"/>
      <c r="N38" s="180"/>
      <c r="O38" s="180"/>
      <c r="P38" s="17"/>
      <c r="Q38" s="180" t="str">
        <f>IF(T74="","",T74)</f>
        <v>花子</v>
      </c>
      <c r="R38" s="180"/>
      <c r="S38" s="180"/>
      <c r="T38" s="180"/>
      <c r="U38" s="180"/>
      <c r="V38" s="180"/>
      <c r="W38" s="180"/>
      <c r="X38" s="180"/>
      <c r="Y38" s="181"/>
      <c r="Z38" s="8"/>
      <c r="AA38" s="8"/>
      <c r="AB38" s="8"/>
      <c r="AC38" s="8"/>
      <c r="AD38" s="8"/>
      <c r="AE38" s="8"/>
      <c r="AF38" s="8"/>
      <c r="AG38" s="8"/>
      <c r="AH38" s="8"/>
      <c r="AI38" s="8"/>
      <c r="AJ38" s="8"/>
      <c r="AK38" s="8"/>
      <c r="AL38" s="8"/>
      <c r="AM38" s="8"/>
      <c r="AN38" s="8"/>
      <c r="AO38" s="8"/>
      <c r="AP38" s="8"/>
      <c r="AQ38" s="8"/>
      <c r="AR38" s="8"/>
      <c r="AS38" s="8"/>
    </row>
    <row r="39" spans="1:45" s="27" customFormat="1" ht="15" customHeight="1">
      <c r="A39" s="182" t="s">
        <v>69</v>
      </c>
      <c r="B39" s="183"/>
      <c r="C39" s="184"/>
      <c r="D39" s="170" t="s">
        <v>49</v>
      </c>
      <c r="E39" s="170"/>
      <c r="F39" s="50">
        <v>19</v>
      </c>
      <c r="G39" s="50">
        <v>20</v>
      </c>
      <c r="H39" s="50">
        <v>21</v>
      </c>
      <c r="I39" s="50"/>
      <c r="J39" s="50">
        <v>22</v>
      </c>
      <c r="K39" s="50">
        <v>23</v>
      </c>
      <c r="L39" s="50">
        <v>24</v>
      </c>
      <c r="M39" s="50">
        <v>25</v>
      </c>
      <c r="N39" s="50">
        <v>26</v>
      </c>
      <c r="O39" s="50">
        <v>27</v>
      </c>
      <c r="P39" s="50">
        <v>28</v>
      </c>
      <c r="Q39" s="50">
        <v>29</v>
      </c>
      <c r="R39" s="50">
        <v>30</v>
      </c>
      <c r="S39" s="50">
        <v>31</v>
      </c>
      <c r="T39" s="50">
        <v>32</v>
      </c>
      <c r="U39" s="50">
        <v>33</v>
      </c>
      <c r="V39" s="50">
        <v>34</v>
      </c>
      <c r="W39" s="50">
        <v>35</v>
      </c>
      <c r="X39" s="50">
        <v>36</v>
      </c>
      <c r="Y39" s="50">
        <v>37</v>
      </c>
      <c r="Z39" s="50">
        <v>38</v>
      </c>
      <c r="AA39" s="50">
        <v>39</v>
      </c>
      <c r="AB39" s="50">
        <v>40</v>
      </c>
      <c r="AC39" s="50">
        <v>41</v>
      </c>
      <c r="AD39" s="50">
        <v>42</v>
      </c>
      <c r="AE39" s="50">
        <v>43</v>
      </c>
      <c r="AF39" s="50">
        <v>44</v>
      </c>
      <c r="AG39" s="50">
        <v>45</v>
      </c>
      <c r="AH39" s="50">
        <v>46</v>
      </c>
      <c r="AI39" s="50">
        <v>47</v>
      </c>
      <c r="AJ39" s="50">
        <v>48</v>
      </c>
      <c r="AK39" s="50">
        <v>49</v>
      </c>
      <c r="AL39" s="50">
        <v>50</v>
      </c>
      <c r="AM39" s="50">
        <v>51</v>
      </c>
      <c r="AN39" s="50">
        <v>52</v>
      </c>
      <c r="AO39" s="50">
        <v>53</v>
      </c>
      <c r="AP39" s="50">
        <v>54</v>
      </c>
      <c r="AQ39" s="50">
        <v>55</v>
      </c>
      <c r="AR39" s="50">
        <v>56</v>
      </c>
      <c r="AS39" s="50">
        <v>57</v>
      </c>
    </row>
    <row r="40" spans="1:45" s="27" customFormat="1" ht="36" customHeight="1">
      <c r="A40" s="185"/>
      <c r="B40" s="186"/>
      <c r="C40" s="187"/>
      <c r="D40" s="170"/>
      <c r="E40" s="170"/>
      <c r="F40" s="34" t="str">
        <f>MID($N$77,1,1)</f>
        <v/>
      </c>
      <c r="G40" s="34" t="str">
        <f>MID($N$77,2,1)</f>
        <v/>
      </c>
      <c r="H40" s="34" t="str">
        <f>MID($N$77,3,1)</f>
        <v/>
      </c>
      <c r="I40" s="18" t="s">
        <v>50</v>
      </c>
      <c r="J40" s="34" t="str">
        <f>MID($N$77,4,1)</f>
        <v/>
      </c>
      <c r="K40" s="34" t="str">
        <f>MID($N$77,5,1)</f>
        <v/>
      </c>
      <c r="L40" s="34" t="str">
        <f>MID($N$77,6,1)</f>
        <v/>
      </c>
      <c r="M40" s="34" t="str">
        <f>MID($N$77,7,1)</f>
        <v/>
      </c>
      <c r="N40" s="35" t="str">
        <f>MID($N$78,1,1)</f>
        <v/>
      </c>
      <c r="O40" s="35" t="str">
        <f>MID($N$78,2,1)</f>
        <v/>
      </c>
      <c r="P40" s="35" t="str">
        <f>MID($N$78,3,1)</f>
        <v/>
      </c>
      <c r="Q40" s="35" t="str">
        <f>MID($N$78,4,1)</f>
        <v/>
      </c>
      <c r="R40" s="35" t="str">
        <f>MID($N$78,5,1)</f>
        <v/>
      </c>
      <c r="S40" s="35" t="str">
        <f>MID($N$78,6,1)</f>
        <v/>
      </c>
      <c r="T40" s="35" t="str">
        <f>MID($N$78,7,1)</f>
        <v/>
      </c>
      <c r="U40" s="35" t="str">
        <f>MID($N$78,8,1)</f>
        <v/>
      </c>
      <c r="V40" s="35" t="str">
        <f>MID($N$78,9,1)</f>
        <v/>
      </c>
      <c r="W40" s="35" t="str">
        <f>MID($N$78,10,1)</f>
        <v/>
      </c>
      <c r="X40" s="35" t="str">
        <f>MID($N$78,11,1)</f>
        <v/>
      </c>
      <c r="Y40" s="35" t="str">
        <f>MID($N$78,12,1)</f>
        <v/>
      </c>
      <c r="Z40" s="35" t="str">
        <f>MID($N$78,13,1)</f>
        <v/>
      </c>
      <c r="AA40" s="35" t="str">
        <f>MID($N$78,14,1)</f>
        <v/>
      </c>
      <c r="AB40" s="35" t="str">
        <f>MID($N$78,15,1)</f>
        <v/>
      </c>
      <c r="AC40" s="35" t="str">
        <f>MID($N$78,16,1)</f>
        <v/>
      </c>
      <c r="AD40" s="35" t="str">
        <f>MID($N$78,17,1)</f>
        <v/>
      </c>
      <c r="AE40" s="35" t="str">
        <f>MID($N$78,18,1)</f>
        <v/>
      </c>
      <c r="AF40" s="35" t="str">
        <f>MID($N$78,19,1)</f>
        <v/>
      </c>
      <c r="AG40" s="35" t="str">
        <f>MID($N$78,20,1)</f>
        <v/>
      </c>
      <c r="AH40" s="35" t="str">
        <f>MID($N$78,21,1)</f>
        <v/>
      </c>
      <c r="AI40" s="35" t="str">
        <f>MID($N$78,22,1)</f>
        <v/>
      </c>
      <c r="AJ40" s="35" t="str">
        <f>MID($N$78,23,1)</f>
        <v/>
      </c>
      <c r="AK40" s="35" t="str">
        <f>MID($N$78,24,1)</f>
        <v/>
      </c>
      <c r="AL40" s="35" t="str">
        <f>MID($N$78,25,1)</f>
        <v/>
      </c>
      <c r="AM40" s="35" t="str">
        <f>MID($N$78,26,1)</f>
        <v/>
      </c>
      <c r="AN40" s="35" t="str">
        <f>MID($N$78,27,1)</f>
        <v/>
      </c>
      <c r="AO40" s="35" t="str">
        <f>MID($N$78,28,1)</f>
        <v/>
      </c>
      <c r="AP40" s="35" t="str">
        <f>MID($N$78,29,1)</f>
        <v/>
      </c>
      <c r="AQ40" s="35" t="str">
        <f>MID($N$78,30,1)</f>
        <v/>
      </c>
      <c r="AR40" s="35" t="str">
        <f>MID($N$78,31,1)</f>
        <v/>
      </c>
      <c r="AS40" s="34" t="str">
        <f>MID($N$78,32,1)</f>
        <v/>
      </c>
    </row>
    <row r="41" spans="1:45" s="27" customFormat="1" ht="22.5" customHeight="1">
      <c r="A41" s="185"/>
      <c r="B41" s="186"/>
      <c r="C41" s="187"/>
      <c r="D41" s="191" t="s">
        <v>51</v>
      </c>
      <c r="E41" s="191"/>
      <c r="F41" s="193" t="s">
        <v>52</v>
      </c>
      <c r="G41" s="194"/>
      <c r="H41" s="194"/>
      <c r="I41" s="194"/>
      <c r="J41" s="194"/>
      <c r="K41" s="194"/>
      <c r="L41" s="194"/>
      <c r="M41" s="19"/>
      <c r="N41" s="172" t="str">
        <f>IF(N79="","",N79)</f>
        <v/>
      </c>
      <c r="O41" s="173"/>
      <c r="P41" s="173"/>
      <c r="Q41" s="173"/>
      <c r="R41" s="173"/>
      <c r="S41" s="173"/>
      <c r="T41" s="173"/>
      <c r="U41" s="173"/>
      <c r="V41" s="173"/>
      <c r="W41" s="173"/>
      <c r="X41" s="173"/>
      <c r="Y41" s="173"/>
      <c r="Z41" s="173"/>
      <c r="AA41" s="173"/>
      <c r="AB41" s="173"/>
      <c r="AC41" s="173"/>
      <c r="AD41" s="173"/>
      <c r="AE41" s="173"/>
      <c r="AF41" s="173"/>
      <c r="AG41" s="173"/>
      <c r="AH41" s="178" t="s">
        <v>70</v>
      </c>
      <c r="AI41" s="178"/>
      <c r="AJ41" s="178"/>
      <c r="AK41" s="178"/>
      <c r="AL41" s="178"/>
      <c r="AM41" s="178"/>
      <c r="AN41" s="178"/>
      <c r="AO41" s="178"/>
      <c r="AP41" s="178"/>
      <c r="AQ41" s="178"/>
      <c r="AR41" s="178"/>
      <c r="AS41" s="179"/>
    </row>
    <row r="42" spans="1:45" s="27" customFormat="1" ht="22.5" customHeight="1">
      <c r="A42" s="188"/>
      <c r="B42" s="189"/>
      <c r="C42" s="190"/>
      <c r="D42" s="192"/>
      <c r="E42" s="192"/>
      <c r="F42" s="195"/>
      <c r="G42" s="196"/>
      <c r="H42" s="196"/>
      <c r="I42" s="196"/>
      <c r="J42" s="196"/>
      <c r="K42" s="196"/>
      <c r="L42" s="196"/>
      <c r="M42" s="22"/>
      <c r="N42" s="174"/>
      <c r="O42" s="175"/>
      <c r="P42" s="175"/>
      <c r="Q42" s="175"/>
      <c r="R42" s="175"/>
      <c r="S42" s="175"/>
      <c r="T42" s="175"/>
      <c r="U42" s="175"/>
      <c r="V42" s="175"/>
      <c r="W42" s="175"/>
      <c r="X42" s="175"/>
      <c r="Y42" s="175"/>
      <c r="Z42" s="175"/>
      <c r="AA42" s="175"/>
      <c r="AB42" s="175"/>
      <c r="AC42" s="175"/>
      <c r="AD42" s="175"/>
      <c r="AE42" s="175"/>
      <c r="AF42" s="175"/>
      <c r="AG42" s="175"/>
      <c r="AH42" s="176" t="s">
        <v>71</v>
      </c>
      <c r="AI42" s="176"/>
      <c r="AJ42" s="176"/>
      <c r="AK42" s="176"/>
      <c r="AL42" s="176"/>
      <c r="AM42" s="176"/>
      <c r="AN42" s="176"/>
      <c r="AO42" s="176"/>
      <c r="AP42" s="176"/>
      <c r="AQ42" s="176"/>
      <c r="AR42" s="176"/>
      <c r="AS42" s="177"/>
    </row>
    <row r="43" spans="1:45" s="27" customFormat="1" ht="15" customHeight="1">
      <c r="A43" s="170" t="s">
        <v>72</v>
      </c>
      <c r="B43" s="171"/>
      <c r="C43" s="171"/>
      <c r="D43" s="170" t="s">
        <v>55</v>
      </c>
      <c r="E43" s="170"/>
      <c r="F43" s="23">
        <v>19</v>
      </c>
      <c r="G43" s="50">
        <v>20</v>
      </c>
      <c r="H43" s="50">
        <v>21</v>
      </c>
      <c r="I43" s="50">
        <v>22</v>
      </c>
      <c r="J43" s="50">
        <v>23</v>
      </c>
      <c r="K43" s="50">
        <v>24</v>
      </c>
      <c r="L43" s="50">
        <v>25</v>
      </c>
      <c r="M43" s="50">
        <v>26</v>
      </c>
      <c r="N43" s="50">
        <v>27</v>
      </c>
      <c r="O43" s="50">
        <v>28</v>
      </c>
      <c r="P43" s="50">
        <v>29</v>
      </c>
      <c r="Q43" s="50">
        <v>30</v>
      </c>
      <c r="R43" s="50">
        <v>31</v>
      </c>
      <c r="S43" s="50">
        <v>32</v>
      </c>
      <c r="T43" s="50">
        <v>33</v>
      </c>
      <c r="U43" s="50">
        <v>34</v>
      </c>
      <c r="V43" s="50">
        <v>35</v>
      </c>
      <c r="W43" s="50">
        <v>36</v>
      </c>
      <c r="X43" s="50">
        <v>37</v>
      </c>
      <c r="Y43" s="50">
        <v>38</v>
      </c>
      <c r="Z43" s="50">
        <v>39</v>
      </c>
      <c r="AA43" s="50">
        <v>40</v>
      </c>
      <c r="AB43" s="50">
        <v>41</v>
      </c>
      <c r="AC43" s="50">
        <v>42</v>
      </c>
      <c r="AD43" s="50">
        <v>43</v>
      </c>
      <c r="AE43" s="50">
        <v>44</v>
      </c>
      <c r="AF43" s="50">
        <v>45</v>
      </c>
      <c r="AG43" s="50">
        <v>46</v>
      </c>
      <c r="AH43" s="50">
        <v>47</v>
      </c>
      <c r="AI43" s="50">
        <v>48</v>
      </c>
      <c r="AJ43" s="50">
        <v>49</v>
      </c>
      <c r="AK43" s="50">
        <v>50</v>
      </c>
      <c r="AL43" s="8"/>
      <c r="AM43" s="8"/>
      <c r="AN43" s="8"/>
      <c r="AO43" s="8"/>
      <c r="AP43" s="8"/>
      <c r="AQ43" s="8"/>
      <c r="AR43" s="8"/>
      <c r="AS43" s="8"/>
    </row>
    <row r="44" spans="1:45" s="27" customFormat="1" ht="36" customHeight="1">
      <c r="A44" s="171"/>
      <c r="B44" s="171"/>
      <c r="C44" s="171"/>
      <c r="D44" s="170"/>
      <c r="E44" s="170"/>
      <c r="F44" s="36" t="str">
        <f>MID($N$80,1,1)</f>
        <v/>
      </c>
      <c r="G44" s="35" t="str">
        <f>MID($N$80,2,1)</f>
        <v/>
      </c>
      <c r="H44" s="35" t="str">
        <f>MID($N$80,3,1)</f>
        <v/>
      </c>
      <c r="I44" s="35" t="str">
        <f>MID($N$80,4,1)</f>
        <v/>
      </c>
      <c r="J44" s="35" t="str">
        <f>MID($N$80,5,1)</f>
        <v/>
      </c>
      <c r="K44" s="35" t="str">
        <f>MID($N$80,6,1)</f>
        <v/>
      </c>
      <c r="L44" s="35" t="str">
        <f>MID($N$80,7,1)</f>
        <v/>
      </c>
      <c r="M44" s="35" t="str">
        <f>MID($N$80,8,1)</f>
        <v/>
      </c>
      <c r="N44" s="35" t="str">
        <f>MID($N$80,9,1)</f>
        <v/>
      </c>
      <c r="O44" s="35" t="str">
        <f>MID($N$80,10,1)</f>
        <v/>
      </c>
      <c r="P44" s="35" t="str">
        <f>MID($N$80,11,1)</f>
        <v/>
      </c>
      <c r="Q44" s="35" t="str">
        <f>MID($N$80,12,1)</f>
        <v/>
      </c>
      <c r="R44" s="35" t="str">
        <f>MID($N$80,13,1)</f>
        <v/>
      </c>
      <c r="S44" s="35" t="str">
        <f>MID($N$80,14,1)</f>
        <v/>
      </c>
      <c r="T44" s="35" t="str">
        <f>MID($N$80,15,1)</f>
        <v/>
      </c>
      <c r="U44" s="35" t="str">
        <f>MID($N$80,16,1)</f>
        <v/>
      </c>
      <c r="V44" s="35" t="str">
        <f>MID($N$80,17,1)</f>
        <v/>
      </c>
      <c r="W44" s="35" t="str">
        <f>MID($N$80,18,1)</f>
        <v/>
      </c>
      <c r="X44" s="35" t="str">
        <f>MID($N$80,19,1)</f>
        <v/>
      </c>
      <c r="Y44" s="35" t="str">
        <f>MID($N$80,20,1)</f>
        <v/>
      </c>
      <c r="Z44" s="35" t="str">
        <f>MID($N$80,21,1)</f>
        <v/>
      </c>
      <c r="AA44" s="35" t="str">
        <f>MID($N$80,22,1)</f>
        <v/>
      </c>
      <c r="AB44" s="35" t="str">
        <f>MID($N$80,23,1)</f>
        <v/>
      </c>
      <c r="AC44" s="35" t="str">
        <f>MID($N$80,24,1)</f>
        <v/>
      </c>
      <c r="AD44" s="35" t="str">
        <f>MID($N$80,25,1)</f>
        <v/>
      </c>
      <c r="AE44" s="35" t="str">
        <f>MID($N$80,26,1)</f>
        <v/>
      </c>
      <c r="AF44" s="35" t="str">
        <f>MID($N$80,27,1)</f>
        <v/>
      </c>
      <c r="AG44" s="35" t="str">
        <f>MID($N$80,28,1)</f>
        <v/>
      </c>
      <c r="AH44" s="35" t="str">
        <f>MID($N$80,29,1)</f>
        <v/>
      </c>
      <c r="AI44" s="35" t="str">
        <f>MID($N$80,30,1)</f>
        <v/>
      </c>
      <c r="AJ44" s="35" t="str">
        <f>MID($N$80,31,1)</f>
        <v/>
      </c>
      <c r="AK44" s="35" t="str">
        <f>MID($N$80,32,1)</f>
        <v/>
      </c>
      <c r="AL44" s="8"/>
      <c r="AM44" s="8"/>
      <c r="AN44" s="8"/>
      <c r="AO44" s="8"/>
      <c r="AP44" s="8"/>
      <c r="AQ44" s="8"/>
      <c r="AR44" s="8"/>
      <c r="AS44" s="8"/>
    </row>
    <row r="45" spans="1:45" s="27" customFormat="1" ht="15" customHeight="1">
      <c r="A45" s="171"/>
      <c r="B45" s="171"/>
      <c r="C45" s="171"/>
      <c r="D45" s="170" t="s">
        <v>56</v>
      </c>
      <c r="E45" s="170"/>
      <c r="F45" s="172" t="str">
        <f>IF(N81="","",N81)</f>
        <v/>
      </c>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20"/>
      <c r="AF45" s="20"/>
      <c r="AG45" s="20"/>
      <c r="AH45" s="20"/>
      <c r="AI45" s="20"/>
      <c r="AJ45" s="20"/>
      <c r="AK45" s="21"/>
      <c r="AL45" s="8"/>
      <c r="AM45" s="8"/>
      <c r="AN45" s="8"/>
      <c r="AO45" s="8"/>
      <c r="AP45" s="8"/>
      <c r="AQ45" s="8"/>
      <c r="AR45" s="8"/>
      <c r="AS45" s="8"/>
    </row>
    <row r="46" spans="1:45" s="27" customFormat="1" ht="30" customHeight="1">
      <c r="A46" s="171"/>
      <c r="B46" s="171"/>
      <c r="C46" s="171"/>
      <c r="D46" s="170"/>
      <c r="E46" s="170"/>
      <c r="F46" s="174"/>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6" t="s">
        <v>57</v>
      </c>
      <c r="AF46" s="176"/>
      <c r="AG46" s="176"/>
      <c r="AH46" s="176"/>
      <c r="AI46" s="176"/>
      <c r="AJ46" s="176"/>
      <c r="AK46" s="177"/>
      <c r="AL46" s="8"/>
      <c r="AM46" s="8"/>
      <c r="AN46" s="8"/>
      <c r="AO46" s="8"/>
      <c r="AP46" s="8"/>
      <c r="AQ46" s="8"/>
      <c r="AR46" s="8"/>
      <c r="AS46" s="8"/>
    </row>
    <row r="47" spans="1:45" s="27" customFormat="1" ht="15" customHeight="1">
      <c r="A47" s="170" t="s">
        <v>73</v>
      </c>
      <c r="B47" s="171"/>
      <c r="C47" s="171"/>
      <c r="D47" s="170" t="s">
        <v>59</v>
      </c>
      <c r="E47" s="170"/>
      <c r="F47" s="23">
        <v>19</v>
      </c>
      <c r="G47" s="50">
        <v>20</v>
      </c>
      <c r="H47" s="50">
        <v>21</v>
      </c>
      <c r="I47" s="50">
        <v>22</v>
      </c>
      <c r="J47" s="50">
        <v>23</v>
      </c>
      <c r="K47" s="50">
        <v>24</v>
      </c>
      <c r="L47" s="50">
        <v>25</v>
      </c>
      <c r="M47" s="50">
        <v>26</v>
      </c>
      <c r="N47" s="50">
        <v>27</v>
      </c>
      <c r="O47" s="50">
        <v>28</v>
      </c>
      <c r="P47" s="50">
        <v>29</v>
      </c>
      <c r="Q47" s="50">
        <v>30</v>
      </c>
      <c r="R47" s="50">
        <v>31</v>
      </c>
      <c r="S47" s="50">
        <v>32</v>
      </c>
      <c r="T47" s="50">
        <v>33</v>
      </c>
      <c r="U47" s="50">
        <v>34</v>
      </c>
      <c r="V47" s="50">
        <v>35</v>
      </c>
      <c r="W47" s="50">
        <v>36</v>
      </c>
      <c r="X47" s="50">
        <v>37</v>
      </c>
      <c r="Y47" s="50">
        <v>38</v>
      </c>
      <c r="Z47" s="50">
        <v>39</v>
      </c>
      <c r="AA47" s="50">
        <v>40</v>
      </c>
      <c r="AB47" s="50">
        <v>41</v>
      </c>
      <c r="AC47" s="50">
        <v>42</v>
      </c>
      <c r="AD47" s="50">
        <v>43</v>
      </c>
      <c r="AE47" s="50">
        <v>44</v>
      </c>
      <c r="AF47" s="50">
        <v>45</v>
      </c>
      <c r="AG47" s="50">
        <v>46</v>
      </c>
      <c r="AH47" s="50">
        <v>47</v>
      </c>
      <c r="AI47" s="50">
        <v>48</v>
      </c>
      <c r="AJ47" s="50">
        <v>49</v>
      </c>
      <c r="AK47" s="50">
        <v>50</v>
      </c>
      <c r="AL47" s="8"/>
      <c r="AM47" s="8"/>
      <c r="AN47" s="8"/>
      <c r="AO47" s="8"/>
      <c r="AP47" s="8"/>
      <c r="AQ47" s="8"/>
      <c r="AR47" s="8"/>
      <c r="AS47" s="8"/>
    </row>
    <row r="48" spans="1:45" s="27" customFormat="1" ht="36" customHeight="1">
      <c r="A48" s="171"/>
      <c r="B48" s="171"/>
      <c r="C48" s="171"/>
      <c r="D48" s="170"/>
      <c r="E48" s="170"/>
      <c r="F48" s="36" t="str">
        <f>MID($N$82,1,1)</f>
        <v/>
      </c>
      <c r="G48" s="35" t="str">
        <f>MID($N$82,2,1)</f>
        <v/>
      </c>
      <c r="H48" s="35" t="str">
        <f>MID($N$82,3,1)</f>
        <v/>
      </c>
      <c r="I48" s="35" t="str">
        <f>MID($N$82,4,1)</f>
        <v/>
      </c>
      <c r="J48" s="35" t="str">
        <f>MID($N$82,5,1)</f>
        <v/>
      </c>
      <c r="K48" s="35" t="str">
        <f>MID($N$82,6,1)</f>
        <v/>
      </c>
      <c r="L48" s="35" t="str">
        <f>MID($N$82,7,1)</f>
        <v/>
      </c>
      <c r="M48" s="35" t="str">
        <f>MID($N$82,8,1)</f>
        <v/>
      </c>
      <c r="N48" s="35" t="str">
        <f>MID($N$82,9,1)</f>
        <v/>
      </c>
      <c r="O48" s="35" t="str">
        <f>MID($N$82,10,1)</f>
        <v/>
      </c>
      <c r="P48" s="35" t="str">
        <f>MID($N$82,11,1)</f>
        <v/>
      </c>
      <c r="Q48" s="35" t="str">
        <f>MID($N$82,12,1)</f>
        <v/>
      </c>
      <c r="R48" s="35" t="str">
        <f>MID($N$82,13,1)</f>
        <v/>
      </c>
      <c r="S48" s="35" t="str">
        <f>MID($N$82,14,1)</f>
        <v/>
      </c>
      <c r="T48" s="35" t="str">
        <f>MID($N$82,15,1)</f>
        <v/>
      </c>
      <c r="U48" s="35" t="str">
        <f>MID($N$82,16,1)</f>
        <v/>
      </c>
      <c r="V48" s="35" t="str">
        <f>MID($N$82,17,1)</f>
        <v/>
      </c>
      <c r="W48" s="35" t="str">
        <f>MID($N$82,18,1)</f>
        <v/>
      </c>
      <c r="X48" s="35" t="str">
        <f>MID($N$82,19,1)</f>
        <v/>
      </c>
      <c r="Y48" s="35" t="str">
        <f>MID($N$82,20,1)</f>
        <v/>
      </c>
      <c r="Z48" s="35" t="str">
        <f>MID($N$82,21,1)</f>
        <v/>
      </c>
      <c r="AA48" s="35" t="str">
        <f>MID($N$82,22,1)</f>
        <v/>
      </c>
      <c r="AB48" s="35" t="str">
        <f>MID($N$82,23,1)</f>
        <v/>
      </c>
      <c r="AC48" s="35" t="str">
        <f>MID($N$82,24,1)</f>
        <v/>
      </c>
      <c r="AD48" s="35" t="str">
        <f>MID($N$82,25,1)</f>
        <v/>
      </c>
      <c r="AE48" s="35" t="str">
        <f>MID($N$82,26,1)</f>
        <v/>
      </c>
      <c r="AF48" s="35" t="str">
        <f>MID($N$82,27,1)</f>
        <v/>
      </c>
      <c r="AG48" s="35" t="str">
        <f>MID($N$82,28,1)</f>
        <v/>
      </c>
      <c r="AH48" s="35" t="str">
        <f>MID($N$82,29,1)</f>
        <v/>
      </c>
      <c r="AI48" s="35" t="str">
        <f>MID($N$82,30,1)</f>
        <v/>
      </c>
      <c r="AJ48" s="35" t="str">
        <f>MID($N$82,31,1)</f>
        <v/>
      </c>
      <c r="AK48" s="35" t="str">
        <f>MID($N$82,32,1)</f>
        <v/>
      </c>
      <c r="AL48" s="8"/>
      <c r="AM48" s="8"/>
      <c r="AN48" s="8"/>
      <c r="AO48" s="8"/>
      <c r="AP48" s="8"/>
      <c r="AQ48" s="8"/>
      <c r="AR48" s="8"/>
      <c r="AS48" s="8"/>
    </row>
    <row r="49" spans="1:45" s="27" customFormat="1" ht="15" customHeight="1">
      <c r="A49" s="171"/>
      <c r="B49" s="171"/>
      <c r="C49" s="171"/>
      <c r="D49" s="170" t="s">
        <v>60</v>
      </c>
      <c r="E49" s="170"/>
      <c r="F49" s="172" t="str">
        <f>IF(N83="","",N83)</f>
        <v/>
      </c>
      <c r="G49" s="173"/>
      <c r="H49" s="173"/>
      <c r="I49" s="173"/>
      <c r="J49" s="173"/>
      <c r="K49" s="173"/>
      <c r="L49" s="173"/>
      <c r="M49" s="173"/>
      <c r="N49" s="173"/>
      <c r="O49" s="173"/>
      <c r="P49" s="173"/>
      <c r="Q49" s="173"/>
      <c r="R49" s="173"/>
      <c r="S49" s="173"/>
      <c r="T49" s="173"/>
      <c r="U49" s="173"/>
      <c r="V49" s="173"/>
      <c r="W49" s="173"/>
      <c r="X49" s="173"/>
      <c r="Y49" s="173"/>
      <c r="Z49" s="173"/>
      <c r="AA49" s="20"/>
      <c r="AB49" s="20"/>
      <c r="AC49" s="20"/>
      <c r="AD49" s="20"/>
      <c r="AE49" s="20"/>
      <c r="AF49" s="20"/>
      <c r="AG49" s="20"/>
      <c r="AH49" s="20"/>
      <c r="AI49" s="20"/>
      <c r="AJ49" s="20"/>
      <c r="AK49" s="21"/>
      <c r="AL49" s="8"/>
      <c r="AM49" s="8"/>
      <c r="AN49" s="8"/>
      <c r="AO49" s="8"/>
      <c r="AP49" s="8"/>
      <c r="AQ49" s="8"/>
      <c r="AR49" s="8"/>
      <c r="AS49" s="8"/>
    </row>
    <row r="50" spans="1:45" s="27" customFormat="1" ht="30" customHeight="1">
      <c r="A50" s="171"/>
      <c r="B50" s="171"/>
      <c r="C50" s="171"/>
      <c r="D50" s="170"/>
      <c r="E50" s="170"/>
      <c r="F50" s="174"/>
      <c r="G50" s="175"/>
      <c r="H50" s="175"/>
      <c r="I50" s="175"/>
      <c r="J50" s="175"/>
      <c r="K50" s="175"/>
      <c r="L50" s="175"/>
      <c r="M50" s="175"/>
      <c r="N50" s="175"/>
      <c r="O50" s="175"/>
      <c r="P50" s="175"/>
      <c r="Q50" s="175"/>
      <c r="R50" s="175"/>
      <c r="S50" s="175"/>
      <c r="T50" s="175"/>
      <c r="U50" s="175"/>
      <c r="V50" s="175"/>
      <c r="W50" s="175"/>
      <c r="X50" s="175"/>
      <c r="Y50" s="175"/>
      <c r="Z50" s="175"/>
      <c r="AA50" s="176" t="s">
        <v>61</v>
      </c>
      <c r="AB50" s="176"/>
      <c r="AC50" s="176"/>
      <c r="AD50" s="176"/>
      <c r="AE50" s="176"/>
      <c r="AF50" s="176"/>
      <c r="AG50" s="176"/>
      <c r="AH50" s="176"/>
      <c r="AI50" s="176"/>
      <c r="AJ50" s="176"/>
      <c r="AK50" s="177"/>
      <c r="AL50" s="8"/>
      <c r="AM50" s="8"/>
      <c r="AN50" s="8"/>
      <c r="AO50" s="8"/>
      <c r="AP50" s="8"/>
      <c r="AQ50" s="8"/>
      <c r="AR50" s="8"/>
      <c r="AS50" s="8"/>
    </row>
    <row r="51" spans="1:45" s="27" customFormat="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5" ht="20.100000000000001" customHeight="1">
      <c r="A52" s="3"/>
      <c r="B52" s="5"/>
      <c r="C52" s="5"/>
      <c r="D52" s="5"/>
      <c r="E52" s="5"/>
      <c r="F52" s="5"/>
      <c r="G52" s="5"/>
      <c r="H52" s="5"/>
      <c r="I52" s="5"/>
      <c r="J52" s="5"/>
      <c r="K52" s="5"/>
      <c r="L52" s="5"/>
      <c r="M52" s="5"/>
      <c r="N52" s="6"/>
      <c r="O52" s="6"/>
      <c r="P52" s="6"/>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s="27" customFormat="1" ht="20.100000000000001" hidden="1" customHeight="1">
      <c r="A53" s="1"/>
      <c r="B53" s="2"/>
      <c r="C53" s="2"/>
      <c r="D53" s="2"/>
      <c r="E53" s="2"/>
      <c r="F53" s="2"/>
      <c r="G53" s="2"/>
      <c r="H53" s="2"/>
      <c r="I53" s="2"/>
      <c r="J53" s="2"/>
      <c r="K53" s="2"/>
      <c r="L53" s="2"/>
      <c r="M53" s="2"/>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s="27" customFormat="1" ht="20.100000000000001" hidden="1" customHeight="1">
      <c r="A54" s="1"/>
      <c r="B54" s="29" t="s">
        <v>74</v>
      </c>
      <c r="C54" s="29"/>
      <c r="D54" s="29"/>
      <c r="E54" s="29"/>
      <c r="F54" s="30"/>
      <c r="G54" s="30"/>
      <c r="H54" s="30"/>
      <c r="I54" s="30"/>
      <c r="J54" s="30"/>
      <c r="K54" s="30"/>
      <c r="L54" s="30"/>
      <c r="M54" s="1"/>
      <c r="N54" s="230">
        <v>45017</v>
      </c>
      <c r="O54" s="231"/>
      <c r="P54" s="231"/>
      <c r="Q54" s="231"/>
      <c r="R54" s="231"/>
      <c r="S54" s="232"/>
      <c r="T54" s="232"/>
      <c r="U54" s="233"/>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row>
    <row r="55" spans="1:45" s="27" customFormat="1" ht="20.100000000000001" hidden="1" customHeight="1">
      <c r="A55" s="1"/>
      <c r="B55" s="29" t="s">
        <v>75</v>
      </c>
      <c r="C55" s="29"/>
      <c r="D55" s="29"/>
      <c r="E55" s="30"/>
      <c r="F55" s="30"/>
      <c r="G55" s="30"/>
      <c r="H55" s="30"/>
      <c r="I55" s="30"/>
      <c r="J55" s="30"/>
      <c r="K55" s="30"/>
      <c r="L55" s="30"/>
      <c r="M55" s="1"/>
      <c r="N55" s="234">
        <v>13</v>
      </c>
      <c r="O55" s="235"/>
      <c r="P55" s="235"/>
      <c r="Q55" s="235"/>
      <c r="R55" s="23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row>
    <row r="56" spans="1:45" s="27" customFormat="1" ht="20.100000000000001" hidden="1" customHeight="1">
      <c r="A56" s="1"/>
      <c r="B56" s="29" t="s">
        <v>76</v>
      </c>
      <c r="C56" s="29"/>
      <c r="D56" s="29"/>
      <c r="E56" s="30"/>
      <c r="F56" s="30"/>
      <c r="G56" s="30"/>
      <c r="H56" s="30"/>
      <c r="I56" s="30"/>
      <c r="J56" s="30"/>
      <c r="K56" s="30"/>
      <c r="L56" s="30"/>
      <c r="M56" s="1"/>
      <c r="N56" s="237" t="s">
        <v>77</v>
      </c>
      <c r="O56" s="235"/>
      <c r="P56" s="235"/>
      <c r="Q56" s="235"/>
      <c r="R56" s="23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row>
    <row r="57" spans="1:45" s="27" customFormat="1" ht="20.100000000000001" hidden="1" customHeight="1">
      <c r="A57" s="1"/>
      <c r="B57" s="29" t="s">
        <v>78</v>
      </c>
      <c r="C57" s="29"/>
      <c r="D57" s="29"/>
      <c r="E57" s="30"/>
      <c r="F57" s="30"/>
      <c r="G57" s="30"/>
      <c r="H57" s="30"/>
      <c r="I57" s="30"/>
      <c r="J57" s="30"/>
      <c r="K57" s="30"/>
      <c r="L57" s="30"/>
      <c r="M57" s="1"/>
      <c r="N57" s="237"/>
      <c r="O57" s="235"/>
      <c r="P57" s="235"/>
      <c r="Q57" s="235"/>
      <c r="R57" s="23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row>
    <row r="58" spans="1:45" s="27" customFormat="1" ht="20.100000000000001" hidden="1" customHeight="1">
      <c r="A58" s="1"/>
      <c r="B58" s="29" t="s">
        <v>79</v>
      </c>
      <c r="C58" s="30"/>
      <c r="D58" s="29"/>
      <c r="E58" s="29"/>
      <c r="F58" s="30"/>
      <c r="G58" s="30"/>
      <c r="H58" s="30"/>
      <c r="I58" s="30"/>
      <c r="J58" s="30"/>
      <c r="K58" s="30"/>
      <c r="L58" s="30"/>
      <c r="M58" s="1"/>
      <c r="N58" s="237"/>
      <c r="O58" s="238"/>
      <c r="P58" s="235"/>
      <c r="Q58" s="235"/>
      <c r="R58" s="23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45" s="27" customFormat="1" ht="20.100000000000001" hidden="1" customHeight="1">
      <c r="A59" s="1"/>
      <c r="B59" s="29" t="s">
        <v>80</v>
      </c>
      <c r="C59" s="30"/>
      <c r="D59" s="29"/>
      <c r="E59" s="29"/>
      <c r="F59" s="30"/>
      <c r="G59" s="30"/>
      <c r="H59" s="30"/>
      <c r="I59" s="30"/>
      <c r="J59" s="30"/>
      <c r="K59" s="30"/>
      <c r="L59" s="30"/>
      <c r="M59" s="1"/>
      <c r="N59" s="239" t="s">
        <v>133</v>
      </c>
      <c r="O59" s="232"/>
      <c r="P59" s="232"/>
      <c r="Q59" s="232"/>
      <c r="R59" s="233"/>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45" s="27" customFormat="1" ht="20.100000000000001" hidden="1" customHeight="1">
      <c r="A60" s="1"/>
      <c r="B60" s="29" t="s">
        <v>81</v>
      </c>
      <c r="C60" s="30"/>
      <c r="D60" s="29" t="s">
        <v>82</v>
      </c>
      <c r="E60" s="29"/>
      <c r="F60" s="30"/>
      <c r="G60" s="30"/>
      <c r="H60" s="30"/>
      <c r="I60" s="30"/>
      <c r="J60" s="30"/>
      <c r="K60" s="29"/>
      <c r="L60" s="29"/>
      <c r="M60" s="4"/>
      <c r="N60" s="240" t="s">
        <v>134</v>
      </c>
      <c r="O60" s="241"/>
      <c r="P60" s="241"/>
      <c r="Q60" s="241"/>
      <c r="R60" s="241"/>
      <c r="S60" s="235"/>
      <c r="T60" s="235"/>
      <c r="U60" s="235"/>
      <c r="V60" s="235"/>
      <c r="W60" s="235"/>
      <c r="X60" s="235"/>
      <c r="Y60" s="236"/>
      <c r="Z60" s="26"/>
      <c r="AA60" s="26"/>
      <c r="AB60" s="26"/>
      <c r="AC60" s="26"/>
      <c r="AD60" s="26"/>
      <c r="AE60" s="26"/>
      <c r="AF60" s="26"/>
      <c r="AG60" s="26"/>
      <c r="AH60" s="26"/>
      <c r="AI60" s="26"/>
      <c r="AJ60" s="26"/>
      <c r="AK60" s="26"/>
      <c r="AL60" s="26"/>
      <c r="AM60" s="26"/>
      <c r="AN60" s="26"/>
      <c r="AO60" s="26"/>
      <c r="AP60" s="26"/>
      <c r="AQ60" s="26"/>
      <c r="AR60" s="26"/>
      <c r="AS60" s="26"/>
    </row>
    <row r="61" spans="1:45" s="27" customFormat="1" ht="20.100000000000001" hidden="1" customHeight="1">
      <c r="A61" s="1"/>
      <c r="B61" s="29"/>
      <c r="C61" s="29" t="s">
        <v>83</v>
      </c>
      <c r="D61" s="30"/>
      <c r="E61" s="30"/>
      <c r="F61" s="30"/>
      <c r="G61" s="29" t="s">
        <v>4</v>
      </c>
      <c r="H61" s="30"/>
      <c r="I61" s="29" t="s">
        <v>5</v>
      </c>
      <c r="J61" s="30"/>
      <c r="K61" s="29"/>
      <c r="L61" s="29"/>
      <c r="M61" s="4"/>
      <c r="N61" s="234" t="s">
        <v>135</v>
      </c>
      <c r="O61" s="235"/>
      <c r="P61" s="235"/>
      <c r="Q61" s="235"/>
      <c r="R61" s="235"/>
      <c r="S61" s="236"/>
      <c r="T61" s="234" t="s">
        <v>136</v>
      </c>
      <c r="U61" s="235"/>
      <c r="V61" s="235"/>
      <c r="W61" s="235"/>
      <c r="X61" s="235"/>
      <c r="Y61" s="236"/>
      <c r="Z61" s="26"/>
      <c r="AA61" s="26"/>
      <c r="AB61" s="26"/>
      <c r="AC61" s="26"/>
      <c r="AD61" s="26"/>
      <c r="AE61" s="26"/>
      <c r="AF61" s="26"/>
      <c r="AG61" s="26"/>
      <c r="AH61" s="26"/>
      <c r="AI61" s="26"/>
      <c r="AJ61" s="26"/>
      <c r="AK61" s="26"/>
      <c r="AL61" s="26"/>
      <c r="AM61" s="26"/>
      <c r="AN61" s="26"/>
      <c r="AO61" s="26"/>
      <c r="AP61" s="26"/>
      <c r="AQ61" s="26"/>
      <c r="AR61" s="26"/>
      <c r="AS61" s="26"/>
    </row>
    <row r="62" spans="1:45" s="27" customFormat="1" ht="20.100000000000001" hidden="1" customHeight="1">
      <c r="A62" s="1"/>
      <c r="B62" s="29"/>
      <c r="C62" s="29" t="s">
        <v>84</v>
      </c>
      <c r="D62" s="30"/>
      <c r="E62" s="29"/>
      <c r="F62" s="30"/>
      <c r="G62" s="30"/>
      <c r="H62" s="30"/>
      <c r="I62" s="30"/>
      <c r="J62" s="30"/>
      <c r="K62" s="29"/>
      <c r="L62" s="29"/>
      <c r="M62" s="4"/>
      <c r="N62" s="239" t="s">
        <v>137</v>
      </c>
      <c r="O62" s="232"/>
      <c r="P62" s="232"/>
      <c r="Q62" s="232"/>
      <c r="R62" s="233"/>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row>
    <row r="63" spans="1:45" s="27" customFormat="1" ht="20.100000000000001" hidden="1" customHeight="1">
      <c r="A63" s="1"/>
      <c r="B63" s="29"/>
      <c r="C63" s="29" t="s">
        <v>85</v>
      </c>
      <c r="D63" s="30"/>
      <c r="E63" s="29"/>
      <c r="F63" s="30"/>
      <c r="G63" s="30"/>
      <c r="H63" s="30"/>
      <c r="I63" s="30"/>
      <c r="J63" s="30"/>
      <c r="K63" s="29"/>
      <c r="L63" s="29"/>
      <c r="M63" s="4"/>
      <c r="N63" s="234">
        <v>1</v>
      </c>
      <c r="O63" s="23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row>
    <row r="64" spans="1:45" s="27" customFormat="1" ht="20.100000000000001" hidden="1" customHeight="1">
      <c r="A64" s="1"/>
      <c r="B64" s="29"/>
      <c r="C64" s="29" t="s">
        <v>86</v>
      </c>
      <c r="D64" s="30"/>
      <c r="E64" s="29"/>
      <c r="F64" s="30"/>
      <c r="G64" s="30"/>
      <c r="H64" s="30"/>
      <c r="I64" s="30"/>
      <c r="J64" s="30"/>
      <c r="K64" s="29"/>
      <c r="L64" s="29"/>
      <c r="M64" s="4"/>
      <c r="N64" s="234" t="s">
        <v>138</v>
      </c>
      <c r="O64" s="235"/>
      <c r="P64" s="235"/>
      <c r="Q64" s="235"/>
      <c r="R64" s="235"/>
      <c r="S64" s="23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row>
    <row r="65" spans="1:45" s="27" customFormat="1" ht="20.100000000000001" hidden="1" customHeight="1">
      <c r="A65" s="1"/>
      <c r="B65" s="29"/>
      <c r="C65" s="29" t="s">
        <v>87</v>
      </c>
      <c r="D65" s="30"/>
      <c r="E65" s="29"/>
      <c r="F65" s="30"/>
      <c r="G65" s="30"/>
      <c r="H65" s="30"/>
      <c r="I65" s="30"/>
      <c r="J65" s="30"/>
      <c r="K65" s="29"/>
      <c r="L65" s="29"/>
      <c r="M65" s="4"/>
      <c r="N65" s="234" t="s">
        <v>139</v>
      </c>
      <c r="O65" s="235"/>
      <c r="P65" s="235"/>
      <c r="Q65" s="235"/>
      <c r="R65" s="23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row>
    <row r="66" spans="1:45" s="27" customFormat="1" ht="20.100000000000001" hidden="1" customHeight="1">
      <c r="A66" s="1"/>
      <c r="B66" s="29"/>
      <c r="C66" s="29" t="s">
        <v>88</v>
      </c>
      <c r="D66" s="30"/>
      <c r="E66" s="29"/>
      <c r="F66" s="30"/>
      <c r="G66" s="30"/>
      <c r="H66" s="30"/>
      <c r="I66" s="30"/>
      <c r="J66" s="30"/>
      <c r="K66" s="29"/>
      <c r="L66" s="29"/>
      <c r="M66" s="4"/>
      <c r="N66" s="234" t="s">
        <v>140</v>
      </c>
      <c r="O66" s="235"/>
      <c r="P66" s="235"/>
      <c r="Q66" s="235"/>
      <c r="R66" s="235"/>
      <c r="S66" s="235"/>
      <c r="T66" s="235"/>
      <c r="U66" s="235"/>
      <c r="V66" s="235"/>
      <c r="W66" s="235"/>
      <c r="X66" s="235"/>
      <c r="Y66" s="235"/>
      <c r="Z66" s="235"/>
      <c r="AA66" s="235"/>
      <c r="AB66" s="235"/>
      <c r="AC66" s="235"/>
      <c r="AD66" s="235"/>
      <c r="AE66" s="236"/>
      <c r="AF66" s="26"/>
      <c r="AG66" s="26"/>
      <c r="AH66" s="26"/>
      <c r="AI66" s="26"/>
      <c r="AJ66" s="26"/>
      <c r="AK66" s="26"/>
      <c r="AL66" s="26"/>
      <c r="AM66" s="26"/>
      <c r="AN66" s="26"/>
      <c r="AO66" s="26"/>
      <c r="AP66" s="26"/>
      <c r="AQ66" s="26"/>
      <c r="AR66" s="26"/>
      <c r="AS66" s="26"/>
    </row>
    <row r="67" spans="1:45" s="27" customFormat="1" ht="20.100000000000001" hidden="1" customHeight="1">
      <c r="A67" s="1"/>
      <c r="B67" s="29"/>
      <c r="C67" s="29" t="s">
        <v>89</v>
      </c>
      <c r="D67" s="30"/>
      <c r="E67" s="29"/>
      <c r="F67" s="30"/>
      <c r="G67" s="30"/>
      <c r="H67" s="30"/>
      <c r="I67" s="30"/>
      <c r="J67" s="30"/>
      <c r="K67" s="29"/>
      <c r="L67" s="29"/>
      <c r="M67" s="4"/>
      <c r="N67" s="239" t="s">
        <v>141</v>
      </c>
      <c r="O67" s="232"/>
      <c r="P67" s="232"/>
      <c r="Q67" s="232"/>
      <c r="R67" s="232"/>
      <c r="S67" s="232"/>
      <c r="T67" s="232"/>
      <c r="U67" s="232"/>
      <c r="V67" s="232"/>
      <c r="W67" s="232"/>
      <c r="X67" s="232"/>
      <c r="Y67" s="232"/>
      <c r="Z67" s="232"/>
      <c r="AA67" s="232"/>
      <c r="AB67" s="232"/>
      <c r="AC67" s="232"/>
      <c r="AD67" s="232"/>
      <c r="AE67" s="233"/>
      <c r="AF67" s="26"/>
      <c r="AG67" s="26"/>
      <c r="AH67" s="26"/>
      <c r="AI67" s="26"/>
      <c r="AJ67" s="26"/>
      <c r="AK67" s="26"/>
      <c r="AL67" s="26"/>
      <c r="AM67" s="26"/>
      <c r="AN67" s="26"/>
      <c r="AO67" s="26"/>
      <c r="AP67" s="26"/>
      <c r="AQ67" s="26"/>
      <c r="AR67" s="26"/>
      <c r="AS67" s="26"/>
    </row>
    <row r="68" spans="1:45" s="27" customFormat="1" ht="20.100000000000001" hidden="1" customHeight="1">
      <c r="A68" s="1"/>
      <c r="B68" s="29"/>
      <c r="C68" s="29" t="s">
        <v>90</v>
      </c>
      <c r="D68" s="30"/>
      <c r="E68" s="29"/>
      <c r="F68" s="30"/>
      <c r="G68" s="30"/>
      <c r="H68" s="30"/>
      <c r="I68" s="30"/>
      <c r="J68" s="30"/>
      <c r="K68" s="29"/>
      <c r="L68" s="29"/>
      <c r="M68" s="4"/>
      <c r="N68" s="234" t="s">
        <v>142</v>
      </c>
      <c r="O68" s="235"/>
      <c r="P68" s="235"/>
      <c r="Q68" s="235"/>
      <c r="R68" s="235"/>
      <c r="S68" s="235"/>
      <c r="T68" s="235"/>
      <c r="U68" s="235"/>
      <c r="V68" s="235"/>
      <c r="W68" s="235"/>
      <c r="X68" s="235"/>
      <c r="Y68" s="235"/>
      <c r="Z68" s="235"/>
      <c r="AA68" s="235"/>
      <c r="AB68" s="235"/>
      <c r="AC68" s="235"/>
      <c r="AD68" s="235"/>
      <c r="AE68" s="236"/>
      <c r="AF68" s="26"/>
      <c r="AG68" s="26"/>
      <c r="AH68" s="26"/>
      <c r="AI68" s="26"/>
      <c r="AJ68" s="26"/>
      <c r="AK68" s="26"/>
      <c r="AL68" s="26"/>
      <c r="AM68" s="26"/>
      <c r="AN68" s="26"/>
      <c r="AO68" s="26"/>
      <c r="AP68" s="26"/>
      <c r="AQ68" s="26"/>
      <c r="AR68" s="26"/>
      <c r="AS68" s="26"/>
    </row>
    <row r="69" spans="1:45" s="27" customFormat="1" ht="20.100000000000001" hidden="1" customHeight="1">
      <c r="A69" s="1"/>
      <c r="B69" s="29"/>
      <c r="C69" s="29" t="s">
        <v>91</v>
      </c>
      <c r="D69" s="30"/>
      <c r="E69" s="29"/>
      <c r="F69" s="30"/>
      <c r="G69" s="30"/>
      <c r="H69" s="30"/>
      <c r="I69" s="30"/>
      <c r="J69" s="30"/>
      <c r="K69" s="29"/>
      <c r="L69" s="29"/>
      <c r="M69" s="4"/>
      <c r="N69" s="234" t="s">
        <v>143</v>
      </c>
      <c r="O69" s="235"/>
      <c r="P69" s="235"/>
      <c r="Q69" s="235"/>
      <c r="R69" s="235"/>
      <c r="S69" s="235"/>
      <c r="T69" s="235"/>
      <c r="U69" s="235"/>
      <c r="V69" s="235"/>
      <c r="W69" s="235"/>
      <c r="X69" s="235"/>
      <c r="Y69" s="235"/>
      <c r="Z69" s="235"/>
      <c r="AA69" s="235"/>
      <c r="AB69" s="235"/>
      <c r="AC69" s="235"/>
      <c r="AD69" s="235"/>
      <c r="AE69" s="236"/>
      <c r="AF69" s="26"/>
      <c r="AG69" s="26"/>
      <c r="AH69" s="26"/>
      <c r="AI69" s="26"/>
      <c r="AJ69" s="26"/>
      <c r="AK69" s="26"/>
      <c r="AL69" s="26"/>
      <c r="AM69" s="26"/>
      <c r="AN69" s="26"/>
      <c r="AO69" s="26"/>
      <c r="AP69" s="26"/>
      <c r="AQ69" s="26"/>
      <c r="AR69" s="26"/>
      <c r="AS69" s="26"/>
    </row>
    <row r="70" spans="1:45" s="27" customFormat="1" ht="20.100000000000001" hidden="1" customHeight="1">
      <c r="A70" s="1"/>
      <c r="B70" s="29"/>
      <c r="C70" s="29" t="s">
        <v>92</v>
      </c>
      <c r="D70" s="30"/>
      <c r="E70" s="29"/>
      <c r="F70" s="30"/>
      <c r="G70" s="30"/>
      <c r="H70" s="30"/>
      <c r="I70" s="30"/>
      <c r="J70" s="30"/>
      <c r="K70" s="29"/>
      <c r="L70" s="29"/>
      <c r="M70" s="4"/>
      <c r="N70" s="234" t="s">
        <v>144</v>
      </c>
      <c r="O70" s="235"/>
      <c r="P70" s="235"/>
      <c r="Q70" s="235"/>
      <c r="R70" s="235"/>
      <c r="S70" s="235"/>
      <c r="T70" s="235"/>
      <c r="U70" s="235"/>
      <c r="V70" s="235"/>
      <c r="W70" s="235"/>
      <c r="X70" s="235"/>
      <c r="Y70" s="235"/>
      <c r="Z70" s="235"/>
      <c r="AA70" s="235"/>
      <c r="AB70" s="235"/>
      <c r="AC70" s="235"/>
      <c r="AD70" s="235"/>
      <c r="AE70" s="236"/>
      <c r="AF70" s="26"/>
      <c r="AG70" s="26"/>
      <c r="AH70" s="26"/>
      <c r="AI70" s="26"/>
      <c r="AJ70" s="26"/>
      <c r="AK70" s="26"/>
      <c r="AL70" s="26"/>
      <c r="AM70" s="26"/>
      <c r="AN70" s="26"/>
      <c r="AO70" s="26"/>
      <c r="AP70" s="26"/>
      <c r="AQ70" s="26"/>
      <c r="AR70" s="26"/>
      <c r="AS70" s="26"/>
    </row>
    <row r="71" spans="1:45" s="27" customFormat="1" ht="20.100000000000001" hidden="1" customHeight="1">
      <c r="A71" s="1"/>
      <c r="B71" s="29"/>
      <c r="C71" s="29" t="s">
        <v>93</v>
      </c>
      <c r="D71" s="30"/>
      <c r="E71" s="29"/>
      <c r="F71" s="30"/>
      <c r="G71" s="30"/>
      <c r="H71" s="30"/>
      <c r="I71" s="30"/>
      <c r="J71" s="30"/>
      <c r="K71" s="29"/>
      <c r="L71" s="29"/>
      <c r="M71" s="4"/>
      <c r="N71" s="234" t="s">
        <v>145</v>
      </c>
      <c r="O71" s="235"/>
      <c r="P71" s="235"/>
      <c r="Q71" s="235"/>
      <c r="R71" s="235"/>
      <c r="S71" s="235"/>
      <c r="T71" s="235"/>
      <c r="U71" s="235"/>
      <c r="V71" s="235"/>
      <c r="W71" s="235"/>
      <c r="X71" s="235"/>
      <c r="Y71" s="235"/>
      <c r="Z71" s="235"/>
      <c r="AA71" s="235"/>
      <c r="AB71" s="235"/>
      <c r="AC71" s="235"/>
      <c r="AD71" s="235"/>
      <c r="AE71" s="236"/>
      <c r="AF71" s="26"/>
      <c r="AG71" s="26"/>
      <c r="AH71" s="26"/>
      <c r="AI71" s="26"/>
      <c r="AJ71" s="26"/>
      <c r="AK71" s="26"/>
      <c r="AL71" s="26"/>
      <c r="AM71" s="26"/>
      <c r="AN71" s="26"/>
      <c r="AO71" s="26"/>
      <c r="AP71" s="26"/>
      <c r="AQ71" s="26"/>
      <c r="AR71" s="26"/>
      <c r="AS71" s="26"/>
    </row>
    <row r="72" spans="1:45" s="27" customFormat="1" ht="20.100000000000001" hidden="1" customHeight="1">
      <c r="A72" s="1"/>
      <c r="B72" s="7"/>
      <c r="C72" s="7"/>
      <c r="D72" s="28"/>
      <c r="E72" s="7"/>
      <c r="F72" s="28"/>
      <c r="G72" s="28"/>
      <c r="H72" s="28"/>
      <c r="I72" s="28"/>
      <c r="J72" s="28"/>
      <c r="K72" s="7"/>
      <c r="L72" s="7"/>
      <c r="M72" s="4"/>
      <c r="N72" s="246"/>
      <c r="O72" s="246"/>
      <c r="P72" s="246"/>
      <c r="Q72" s="48"/>
      <c r="R72" s="48"/>
      <c r="S72" s="54"/>
      <c r="T72" s="54"/>
      <c r="U72" s="54"/>
      <c r="V72" s="54"/>
      <c r="W72" s="54"/>
      <c r="X72" s="54"/>
      <c r="Y72" s="54"/>
      <c r="Z72" s="26"/>
      <c r="AA72" s="26"/>
      <c r="AB72" s="26"/>
      <c r="AC72" s="26"/>
      <c r="AD72" s="26"/>
      <c r="AE72" s="26"/>
      <c r="AF72" s="26"/>
      <c r="AG72" s="26"/>
      <c r="AH72" s="26"/>
      <c r="AI72" s="26"/>
      <c r="AJ72" s="26"/>
      <c r="AK72" s="26"/>
      <c r="AL72" s="26"/>
      <c r="AM72" s="26"/>
      <c r="AN72" s="26"/>
      <c r="AO72" s="26"/>
      <c r="AP72" s="26"/>
      <c r="AQ72" s="26"/>
      <c r="AR72" s="26"/>
      <c r="AS72" s="26"/>
    </row>
    <row r="73" spans="1:45" s="27" customFormat="1" ht="20.100000000000001" hidden="1" customHeight="1">
      <c r="A73" s="1"/>
      <c r="B73" s="29" t="s">
        <v>94</v>
      </c>
      <c r="C73" s="30"/>
      <c r="D73" s="29" t="s">
        <v>95</v>
      </c>
      <c r="E73" s="29"/>
      <c r="F73" s="30"/>
      <c r="G73" s="30"/>
      <c r="H73" s="30"/>
      <c r="I73" s="30"/>
      <c r="J73" s="30"/>
      <c r="K73" s="29"/>
      <c r="L73" s="29"/>
      <c r="M73" s="4"/>
      <c r="N73" s="234" t="s">
        <v>146</v>
      </c>
      <c r="O73" s="235"/>
      <c r="P73" s="235"/>
      <c r="Q73" s="235"/>
      <c r="R73" s="235"/>
      <c r="S73" s="235"/>
      <c r="T73" s="235"/>
      <c r="U73" s="235"/>
      <c r="V73" s="235"/>
      <c r="W73" s="235"/>
      <c r="X73" s="235"/>
      <c r="Y73" s="236"/>
      <c r="Z73" s="26"/>
      <c r="AA73" s="26"/>
      <c r="AB73" s="26"/>
      <c r="AC73" s="26"/>
      <c r="AD73" s="26"/>
      <c r="AE73" s="26"/>
      <c r="AF73" s="26"/>
      <c r="AG73" s="26"/>
      <c r="AH73" s="26"/>
      <c r="AI73" s="26"/>
      <c r="AJ73" s="26"/>
      <c r="AK73" s="26"/>
      <c r="AL73" s="26"/>
      <c r="AM73" s="26"/>
      <c r="AN73" s="26"/>
      <c r="AO73" s="26"/>
      <c r="AP73" s="26"/>
      <c r="AQ73" s="26"/>
      <c r="AR73" s="26"/>
      <c r="AS73" s="26"/>
    </row>
    <row r="74" spans="1:45" s="27" customFormat="1" ht="20.100000000000001" hidden="1" customHeight="1">
      <c r="A74" s="1"/>
      <c r="B74" s="29"/>
      <c r="C74" s="29" t="s">
        <v>83</v>
      </c>
      <c r="D74" s="30"/>
      <c r="E74" s="30"/>
      <c r="F74" s="30"/>
      <c r="G74" s="29" t="s">
        <v>4</v>
      </c>
      <c r="H74" s="30"/>
      <c r="I74" s="31" t="s">
        <v>5</v>
      </c>
      <c r="J74" s="30"/>
      <c r="K74" s="29"/>
      <c r="L74" s="29"/>
      <c r="M74" s="4"/>
      <c r="N74" s="234" t="s">
        <v>135</v>
      </c>
      <c r="O74" s="235"/>
      <c r="P74" s="235"/>
      <c r="Q74" s="235"/>
      <c r="R74" s="235"/>
      <c r="S74" s="236"/>
      <c r="T74" s="234" t="s">
        <v>147</v>
      </c>
      <c r="U74" s="235"/>
      <c r="V74" s="235"/>
      <c r="W74" s="235"/>
      <c r="X74" s="235"/>
      <c r="Y74" s="236"/>
      <c r="Z74" s="26"/>
      <c r="AA74" s="26"/>
      <c r="AB74" s="26"/>
      <c r="AC74" s="26"/>
      <c r="AD74" s="26"/>
      <c r="AE74" s="26"/>
      <c r="AF74" s="26"/>
      <c r="AG74" s="26"/>
      <c r="AH74" s="26"/>
      <c r="AI74" s="26"/>
      <c r="AJ74" s="26"/>
      <c r="AK74" s="26"/>
      <c r="AL74" s="26"/>
      <c r="AM74" s="26"/>
      <c r="AN74" s="26"/>
      <c r="AO74" s="26"/>
      <c r="AP74" s="26"/>
      <c r="AQ74" s="26"/>
      <c r="AR74" s="26"/>
      <c r="AS74" s="26"/>
    </row>
    <row r="75" spans="1:45" s="27" customFormat="1" ht="20.100000000000001" hidden="1" customHeight="1">
      <c r="A75" s="1"/>
      <c r="B75" s="29"/>
      <c r="C75" s="29" t="s">
        <v>84</v>
      </c>
      <c r="D75" s="30"/>
      <c r="E75" s="29"/>
      <c r="F75" s="30"/>
      <c r="G75" s="30"/>
      <c r="H75" s="30"/>
      <c r="I75" s="30"/>
      <c r="J75" s="30"/>
      <c r="K75" s="29"/>
      <c r="L75" s="29"/>
      <c r="M75" s="4"/>
      <c r="N75" s="239" t="s">
        <v>148</v>
      </c>
      <c r="O75" s="232"/>
      <c r="P75" s="232"/>
      <c r="Q75" s="232"/>
      <c r="R75" s="233"/>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row>
    <row r="76" spans="1:45" s="27" customFormat="1" ht="20.100000000000001" hidden="1" customHeight="1">
      <c r="A76" s="1"/>
      <c r="B76" s="29"/>
      <c r="C76" s="29" t="s">
        <v>86</v>
      </c>
      <c r="D76" s="30"/>
      <c r="E76" s="29"/>
      <c r="F76" s="30"/>
      <c r="G76" s="30"/>
      <c r="H76" s="30"/>
      <c r="I76" s="30"/>
      <c r="J76" s="30"/>
      <c r="K76" s="29"/>
      <c r="L76" s="29"/>
      <c r="M76" s="4"/>
      <c r="N76" s="237" t="s">
        <v>149</v>
      </c>
      <c r="O76" s="235"/>
      <c r="P76" s="235"/>
      <c r="Q76" s="235"/>
      <c r="R76" s="235"/>
      <c r="S76" s="23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row>
    <row r="77" spans="1:45" s="27" customFormat="1" ht="20.100000000000001" hidden="1" customHeight="1">
      <c r="A77" s="1"/>
      <c r="B77" s="29"/>
      <c r="C77" s="29" t="s">
        <v>87</v>
      </c>
      <c r="D77" s="30"/>
      <c r="E77" s="29"/>
      <c r="F77" s="30"/>
      <c r="G77" s="30"/>
      <c r="H77" s="30"/>
      <c r="I77" s="30"/>
      <c r="J77" s="30"/>
      <c r="K77" s="29"/>
      <c r="L77" s="29"/>
      <c r="M77" s="4"/>
      <c r="N77" s="243" t="s">
        <v>150</v>
      </c>
      <c r="O77" s="244"/>
      <c r="P77" s="244"/>
      <c r="Q77" s="244"/>
      <c r="R77" s="245"/>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row>
    <row r="78" spans="1:45" s="27" customFormat="1" ht="20.100000000000001" hidden="1" customHeight="1">
      <c r="A78" s="1"/>
      <c r="B78" s="29"/>
      <c r="C78" s="29" t="s">
        <v>88</v>
      </c>
      <c r="D78" s="30"/>
      <c r="E78" s="29"/>
      <c r="F78" s="30"/>
      <c r="G78" s="30"/>
      <c r="H78" s="30"/>
      <c r="I78" s="30"/>
      <c r="J78" s="30"/>
      <c r="K78" s="29"/>
      <c r="L78" s="29"/>
      <c r="M78" s="4"/>
      <c r="N78" s="242" t="s">
        <v>150</v>
      </c>
      <c r="O78" s="242"/>
      <c r="P78" s="242"/>
      <c r="Q78" s="242"/>
      <c r="R78" s="242"/>
      <c r="S78" s="242"/>
      <c r="T78" s="242"/>
      <c r="U78" s="242"/>
      <c r="V78" s="242"/>
      <c r="W78" s="242"/>
      <c r="X78" s="242"/>
      <c r="Y78" s="242"/>
      <c r="Z78" s="242"/>
      <c r="AA78" s="242"/>
      <c r="AB78" s="242"/>
      <c r="AC78" s="242"/>
      <c r="AD78" s="242"/>
      <c r="AE78" s="242"/>
      <c r="AF78" s="26"/>
      <c r="AG78" s="26"/>
      <c r="AH78" s="26"/>
      <c r="AI78" s="26"/>
      <c r="AJ78" s="26"/>
      <c r="AK78" s="26"/>
      <c r="AL78" s="26"/>
      <c r="AM78" s="26"/>
      <c r="AN78" s="26"/>
      <c r="AO78" s="26"/>
      <c r="AP78" s="26"/>
      <c r="AQ78" s="26"/>
      <c r="AR78" s="26"/>
      <c r="AS78" s="26"/>
    </row>
    <row r="79" spans="1:45" s="27" customFormat="1" ht="20.100000000000001" hidden="1" customHeight="1">
      <c r="A79" s="1"/>
      <c r="B79" s="29"/>
      <c r="C79" s="29" t="s">
        <v>89</v>
      </c>
      <c r="D79" s="30"/>
      <c r="E79" s="29"/>
      <c r="F79" s="30"/>
      <c r="G79" s="30"/>
      <c r="H79" s="30"/>
      <c r="I79" s="30"/>
      <c r="J79" s="30"/>
      <c r="K79" s="29"/>
      <c r="L79" s="29"/>
      <c r="M79" s="4"/>
      <c r="N79" s="242" t="s">
        <v>150</v>
      </c>
      <c r="O79" s="242"/>
      <c r="P79" s="242"/>
      <c r="Q79" s="242"/>
      <c r="R79" s="242"/>
      <c r="S79" s="242"/>
      <c r="T79" s="242"/>
      <c r="U79" s="242"/>
      <c r="V79" s="242"/>
      <c r="W79" s="242"/>
      <c r="X79" s="242"/>
      <c r="Y79" s="242"/>
      <c r="Z79" s="242"/>
      <c r="AA79" s="242"/>
      <c r="AB79" s="242"/>
      <c r="AC79" s="242"/>
      <c r="AD79" s="242"/>
      <c r="AE79" s="242"/>
      <c r="AF79" s="26"/>
      <c r="AG79" s="26"/>
      <c r="AH79" s="26"/>
      <c r="AI79" s="26"/>
      <c r="AJ79" s="26"/>
      <c r="AK79" s="26"/>
      <c r="AL79" s="26"/>
      <c r="AM79" s="26"/>
      <c r="AN79" s="26"/>
      <c r="AO79" s="26"/>
      <c r="AP79" s="26"/>
      <c r="AQ79" s="26"/>
      <c r="AR79" s="26"/>
      <c r="AS79" s="26"/>
    </row>
    <row r="80" spans="1:45" s="27" customFormat="1" ht="20.100000000000001" hidden="1" customHeight="1">
      <c r="A80" s="1"/>
      <c r="B80" s="29"/>
      <c r="C80" s="29" t="s">
        <v>90</v>
      </c>
      <c r="D80" s="30"/>
      <c r="E80" s="29"/>
      <c r="F80" s="30"/>
      <c r="G80" s="30"/>
      <c r="H80" s="30"/>
      <c r="I80" s="30"/>
      <c r="J80" s="30"/>
      <c r="K80" s="29"/>
      <c r="L80" s="29"/>
      <c r="M80" s="4"/>
      <c r="N80" s="242" t="s">
        <v>150</v>
      </c>
      <c r="O80" s="242"/>
      <c r="P80" s="242"/>
      <c r="Q80" s="242"/>
      <c r="R80" s="242"/>
      <c r="S80" s="242"/>
      <c r="T80" s="242"/>
      <c r="U80" s="242"/>
      <c r="V80" s="242"/>
      <c r="W80" s="242"/>
      <c r="X80" s="242"/>
      <c r="Y80" s="242"/>
      <c r="Z80" s="242"/>
      <c r="AA80" s="242"/>
      <c r="AB80" s="242"/>
      <c r="AC80" s="242"/>
      <c r="AD80" s="242"/>
      <c r="AE80" s="242"/>
      <c r="AF80" s="26"/>
      <c r="AG80" s="26"/>
      <c r="AH80" s="26"/>
      <c r="AI80" s="26"/>
      <c r="AJ80" s="26"/>
      <c r="AK80" s="26"/>
      <c r="AL80" s="26"/>
      <c r="AM80" s="26"/>
      <c r="AN80" s="26"/>
      <c r="AO80" s="26"/>
      <c r="AP80" s="26"/>
      <c r="AQ80" s="26"/>
      <c r="AR80" s="26"/>
      <c r="AS80" s="26"/>
    </row>
    <row r="81" spans="1:45" s="27" customFormat="1" ht="20.100000000000001" hidden="1" customHeight="1">
      <c r="A81" s="1"/>
      <c r="B81" s="29"/>
      <c r="C81" s="29" t="s">
        <v>91</v>
      </c>
      <c r="D81" s="30"/>
      <c r="E81" s="29"/>
      <c r="F81" s="30"/>
      <c r="G81" s="30"/>
      <c r="H81" s="30"/>
      <c r="I81" s="30"/>
      <c r="J81" s="30"/>
      <c r="K81" s="29"/>
      <c r="L81" s="29"/>
      <c r="M81" s="4"/>
      <c r="N81" s="242" t="s">
        <v>150</v>
      </c>
      <c r="O81" s="242"/>
      <c r="P81" s="242"/>
      <c r="Q81" s="242"/>
      <c r="R81" s="242"/>
      <c r="S81" s="242"/>
      <c r="T81" s="242"/>
      <c r="U81" s="242"/>
      <c r="V81" s="242"/>
      <c r="W81" s="242"/>
      <c r="X81" s="242"/>
      <c r="Y81" s="242"/>
      <c r="Z81" s="242"/>
      <c r="AA81" s="242"/>
      <c r="AB81" s="242"/>
      <c r="AC81" s="242"/>
      <c r="AD81" s="242"/>
      <c r="AE81" s="242"/>
      <c r="AF81" s="26"/>
      <c r="AG81" s="26"/>
      <c r="AH81" s="26"/>
      <c r="AI81" s="26"/>
      <c r="AJ81" s="26"/>
      <c r="AK81" s="26"/>
      <c r="AL81" s="26"/>
      <c r="AM81" s="26"/>
      <c r="AN81" s="26"/>
      <c r="AO81" s="26"/>
      <c r="AP81" s="26"/>
      <c r="AQ81" s="26"/>
      <c r="AR81" s="26"/>
      <c r="AS81" s="26"/>
    </row>
    <row r="82" spans="1:45" s="27" customFormat="1" ht="20.100000000000001" hidden="1" customHeight="1">
      <c r="A82" s="1"/>
      <c r="B82" s="29"/>
      <c r="C82" s="29" t="s">
        <v>92</v>
      </c>
      <c r="D82" s="30"/>
      <c r="E82" s="29"/>
      <c r="F82" s="30"/>
      <c r="G82" s="30"/>
      <c r="H82" s="30"/>
      <c r="I82" s="30"/>
      <c r="J82" s="30"/>
      <c r="K82" s="29"/>
      <c r="L82" s="29"/>
      <c r="M82" s="4"/>
      <c r="N82" s="242" t="s">
        <v>150</v>
      </c>
      <c r="O82" s="242"/>
      <c r="P82" s="242"/>
      <c r="Q82" s="242"/>
      <c r="R82" s="242"/>
      <c r="S82" s="242"/>
      <c r="T82" s="242"/>
      <c r="U82" s="242"/>
      <c r="V82" s="242"/>
      <c r="W82" s="242"/>
      <c r="X82" s="242"/>
      <c r="Y82" s="242"/>
      <c r="Z82" s="242"/>
      <c r="AA82" s="242"/>
      <c r="AB82" s="242"/>
      <c r="AC82" s="242"/>
      <c r="AD82" s="242"/>
      <c r="AE82" s="242"/>
      <c r="AF82" s="26"/>
      <c r="AG82" s="26"/>
      <c r="AH82" s="26"/>
      <c r="AI82" s="26"/>
      <c r="AJ82" s="26"/>
      <c r="AK82" s="26"/>
      <c r="AL82" s="26"/>
      <c r="AM82" s="26"/>
      <c r="AN82" s="26"/>
      <c r="AO82" s="26"/>
      <c r="AP82" s="26"/>
      <c r="AQ82" s="26"/>
      <c r="AR82" s="26"/>
      <c r="AS82" s="26"/>
    </row>
    <row r="83" spans="1:45" s="27" customFormat="1" ht="20.100000000000001" hidden="1" customHeight="1">
      <c r="A83" s="1"/>
      <c r="B83" s="29"/>
      <c r="C83" s="29" t="s">
        <v>93</v>
      </c>
      <c r="D83" s="30"/>
      <c r="E83" s="29"/>
      <c r="F83" s="30"/>
      <c r="G83" s="30"/>
      <c r="H83" s="30"/>
      <c r="I83" s="30"/>
      <c r="J83" s="30"/>
      <c r="K83" s="29"/>
      <c r="L83" s="29"/>
      <c r="M83" s="4"/>
      <c r="N83" s="242" t="s">
        <v>150</v>
      </c>
      <c r="O83" s="242"/>
      <c r="P83" s="242"/>
      <c r="Q83" s="242"/>
      <c r="R83" s="242"/>
      <c r="S83" s="242"/>
      <c r="T83" s="242"/>
      <c r="U83" s="242"/>
      <c r="V83" s="242"/>
      <c r="W83" s="242"/>
      <c r="X83" s="242"/>
      <c r="Y83" s="242"/>
      <c r="Z83" s="242"/>
      <c r="AA83" s="242"/>
      <c r="AB83" s="242"/>
      <c r="AC83" s="242"/>
      <c r="AD83" s="242"/>
      <c r="AE83" s="242"/>
      <c r="AF83" s="26"/>
      <c r="AG83" s="26"/>
      <c r="AH83" s="26"/>
      <c r="AI83" s="26"/>
      <c r="AJ83" s="26"/>
      <c r="AK83" s="26"/>
      <c r="AL83" s="26"/>
      <c r="AM83" s="26"/>
      <c r="AN83" s="26"/>
      <c r="AO83" s="26"/>
      <c r="AP83" s="26"/>
      <c r="AQ83" s="26"/>
      <c r="AR83" s="26"/>
      <c r="AS83" s="26"/>
    </row>
    <row r="84" spans="1:45" ht="20.100000000000001" hidden="1" customHeight="1"/>
  </sheetData>
  <sheetProtection password="DD57" sheet="1" objects="1" scenarios="1"/>
  <mergeCells count="114">
    <mergeCell ref="N83:AE83"/>
    <mergeCell ref="N77:R77"/>
    <mergeCell ref="N78:AE78"/>
    <mergeCell ref="N79:AE79"/>
    <mergeCell ref="N80:AE80"/>
    <mergeCell ref="N81:AE81"/>
    <mergeCell ref="N82:AE82"/>
    <mergeCell ref="N72:P72"/>
    <mergeCell ref="N73:Y73"/>
    <mergeCell ref="N74:S74"/>
    <mergeCell ref="T74:Y74"/>
    <mergeCell ref="N75:R75"/>
    <mergeCell ref="N76:S76"/>
    <mergeCell ref="N66:AE66"/>
    <mergeCell ref="N67:AE67"/>
    <mergeCell ref="N68:AE68"/>
    <mergeCell ref="N69:AE69"/>
    <mergeCell ref="N70:AE70"/>
    <mergeCell ref="N71:AE71"/>
    <mergeCell ref="N61:S61"/>
    <mergeCell ref="T61:Y61"/>
    <mergeCell ref="N62:R62"/>
    <mergeCell ref="N63:O63"/>
    <mergeCell ref="N64:S64"/>
    <mergeCell ref="N65:R65"/>
    <mergeCell ref="N55:R55"/>
    <mergeCell ref="N56:R56"/>
    <mergeCell ref="N57:R57"/>
    <mergeCell ref="N58:R58"/>
    <mergeCell ref="N59:R59"/>
    <mergeCell ref="N60:Y60"/>
    <mergeCell ref="A47:C50"/>
    <mergeCell ref="D47:E48"/>
    <mergeCell ref="D49:E50"/>
    <mergeCell ref="F49:Z50"/>
    <mergeCell ref="AA50:AK50"/>
    <mergeCell ref="N54:U54"/>
    <mergeCell ref="AH41:AS41"/>
    <mergeCell ref="AH42:AS42"/>
    <mergeCell ref="A43:C46"/>
    <mergeCell ref="D43:E44"/>
    <mergeCell ref="D45:E46"/>
    <mergeCell ref="F45:AD46"/>
    <mergeCell ref="AE46:AK46"/>
    <mergeCell ref="G38:O38"/>
    <mergeCell ref="Q38:Y38"/>
    <mergeCell ref="A39:C42"/>
    <mergeCell ref="D39:E40"/>
    <mergeCell ref="D41:E42"/>
    <mergeCell ref="F41:L42"/>
    <mergeCell ref="N41:AG42"/>
    <mergeCell ref="A33:C38"/>
    <mergeCell ref="D33:Y34"/>
    <mergeCell ref="Z33:AF33"/>
    <mergeCell ref="AG33:AP34"/>
    <mergeCell ref="AA34:AB34"/>
    <mergeCell ref="AC34:AD34"/>
    <mergeCell ref="AE34:AF34"/>
    <mergeCell ref="D35:E36"/>
    <mergeCell ref="D37:E38"/>
    <mergeCell ref="F37:G37"/>
    <mergeCell ref="A31:Z32"/>
    <mergeCell ref="AC31:AL31"/>
    <mergeCell ref="AH21:AS21"/>
    <mergeCell ref="A22:C25"/>
    <mergeCell ref="D22:E23"/>
    <mergeCell ref="D24:E25"/>
    <mergeCell ref="F24:AD25"/>
    <mergeCell ref="AE25:AK25"/>
    <mergeCell ref="O37:Q37"/>
    <mergeCell ref="A18:C21"/>
    <mergeCell ref="D18:E19"/>
    <mergeCell ref="D20:E21"/>
    <mergeCell ref="F20:L21"/>
    <mergeCell ref="N20:AG21"/>
    <mergeCell ref="A26:C29"/>
    <mergeCell ref="D26:E27"/>
    <mergeCell ref="D28:E29"/>
    <mergeCell ref="F28:Z29"/>
    <mergeCell ref="AA29:AK29"/>
    <mergeCell ref="A9:E10"/>
    <mergeCell ref="G9:H9"/>
    <mergeCell ref="I9:J9"/>
    <mergeCell ref="K9:L9"/>
    <mergeCell ref="AC10:AL10"/>
    <mergeCell ref="AJ11:AQ11"/>
    <mergeCell ref="A12:C17"/>
    <mergeCell ref="D12:Y13"/>
    <mergeCell ref="Z12:AF12"/>
    <mergeCell ref="AG12:AG13"/>
    <mergeCell ref="AH12:AQ13"/>
    <mergeCell ref="AA13:AB13"/>
    <mergeCell ref="AC13:AD13"/>
    <mergeCell ref="AE13:AF13"/>
    <mergeCell ref="D14:E15"/>
    <mergeCell ref="D16:E17"/>
    <mergeCell ref="F16:G16"/>
    <mergeCell ref="O16:Q16"/>
    <mergeCell ref="G17:O17"/>
    <mergeCell ref="Q17:Y17"/>
    <mergeCell ref="A1:D1"/>
    <mergeCell ref="A2:AS2"/>
    <mergeCell ref="AG3:AS3"/>
    <mergeCell ref="A4:E7"/>
    <mergeCell ref="F4:F5"/>
    <mergeCell ref="G4:K4"/>
    <mergeCell ref="L4:T4"/>
    <mergeCell ref="X4:AC5"/>
    <mergeCell ref="AD4:AS5"/>
    <mergeCell ref="G5:H5"/>
    <mergeCell ref="I5:K5"/>
    <mergeCell ref="L5:T5"/>
    <mergeCell ref="X6:AC7"/>
    <mergeCell ref="AD6:AS7"/>
  </mergeCells>
  <phoneticPr fontId="3"/>
  <dataValidations count="4">
    <dataValidation type="list" showInputMessage="1" showErrorMessage="1" sqref="AG72">
      <formula1>"選択して下さい,62:氏名変更,63:住所変更,79:情報提供停止"</formula1>
    </dataValidation>
    <dataValidation imeMode="disabled" allowBlank="1" showInputMessage="1" showErrorMessage="1" sqref="AH66:AH71 AG54:AH54 AH78:AH83 N62:R62 AG75:AH75 AG55:AG57 AG76:AG83 AG58:AH59 AG62:AH62 N54:U54 N55:R55 N58:R59 N76:S76 N63:O63 N64:S64 N65:R65 N77:R77 N75:R75 AG64:AG71"/>
    <dataValidation imeMode="halfKatakana" allowBlank="1" showInputMessage="1" showErrorMessage="1" sqref="AG60:AJ60 AG73:AJ73 N60:Y60 N66:AE66 N68:AE68 N70:AE70 N82:AE82 N80:AE80 N78:AE78 N73:Y73"/>
    <dataValidation imeMode="hiragana" allowBlank="1" showInputMessage="1" showErrorMessage="1" sqref="AM74:AN74 AG74:AH74 AG61:AH61 AJ61 AP61 AM61:AN61 AJ74 AP74 N56:R57 N83:AE83 N61:Y61 N69:AE69 N71:AE71 N74:Y74 N79:AE79 N81:AE81 N67"/>
  </dataValidations>
  <printOptions horizontalCentered="1"/>
  <pageMargins left="0.59055118110236227" right="0.31496062992125984" top="0.59055118110236227" bottom="0.59055118110236227" header="0.51181102362204722"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
  <sheetViews>
    <sheetView workbookViewId="0">
      <selection sqref="A1:D1"/>
    </sheetView>
  </sheetViews>
  <sheetFormatPr defaultRowHeight="13.5"/>
  <cols>
    <col min="1" max="1" width="9" style="39"/>
    <col min="2" max="2" width="12.75" style="39" customWidth="1"/>
    <col min="3" max="3" width="10.75" style="39" customWidth="1"/>
    <col min="4" max="4" width="10.25" style="39" customWidth="1"/>
    <col min="5" max="5" width="16.125" style="39" customWidth="1"/>
    <col min="6" max="6" width="9" style="39"/>
    <col min="7" max="7" width="14.75" style="39" customWidth="1"/>
    <col min="8" max="8" width="10.75" style="39" customWidth="1"/>
    <col min="9" max="12" width="12.75" style="39" customWidth="1"/>
    <col min="13" max="13" width="12.25" style="39" customWidth="1"/>
    <col min="14" max="14" width="12.75" style="39" customWidth="1"/>
    <col min="15" max="15" width="22.75" style="39" customWidth="1"/>
    <col min="16" max="16" width="24.5" style="39" customWidth="1"/>
    <col min="17" max="17" width="22.75" style="39" customWidth="1"/>
    <col min="18" max="18" width="26.75" style="39" customWidth="1"/>
    <col min="19" max="19" width="18" style="39" customWidth="1"/>
    <col min="20" max="22" width="16.75" style="39" customWidth="1"/>
    <col min="23" max="23" width="16.25" style="39" customWidth="1"/>
    <col min="24" max="24" width="16.5" style="39" customWidth="1"/>
    <col min="25" max="25" width="16.25" style="39" customWidth="1"/>
    <col min="26" max="26" width="11.75" style="39" customWidth="1"/>
    <col min="27" max="16384" width="9" style="39"/>
  </cols>
  <sheetData>
    <row r="1" spans="2:26">
      <c r="B1" s="40" t="s">
        <v>96</v>
      </c>
      <c r="C1" s="40" t="s">
        <v>97</v>
      </c>
      <c r="D1" s="40" t="s">
        <v>98</v>
      </c>
      <c r="E1" s="40" t="s">
        <v>99</v>
      </c>
      <c r="F1" s="40" t="s">
        <v>100</v>
      </c>
      <c r="G1" s="40" t="s">
        <v>101</v>
      </c>
      <c r="H1" s="40" t="s">
        <v>102</v>
      </c>
      <c r="I1" s="40" t="s">
        <v>103</v>
      </c>
      <c r="J1" s="40" t="s">
        <v>104</v>
      </c>
      <c r="K1" s="40" t="s">
        <v>105</v>
      </c>
      <c r="L1" s="40" t="s">
        <v>106</v>
      </c>
      <c r="M1" s="40" t="s">
        <v>107</v>
      </c>
      <c r="N1" s="40" t="s">
        <v>108</v>
      </c>
      <c r="O1" s="41" t="s">
        <v>109</v>
      </c>
      <c r="P1" s="41" t="s">
        <v>110</v>
      </c>
      <c r="Q1" s="41" t="s">
        <v>111</v>
      </c>
      <c r="R1" s="42" t="s">
        <v>112</v>
      </c>
      <c r="S1" s="41" t="s">
        <v>113</v>
      </c>
      <c r="T1" s="40" t="s">
        <v>114</v>
      </c>
      <c r="U1" s="40" t="s">
        <v>115</v>
      </c>
      <c r="V1" s="40" t="s">
        <v>116</v>
      </c>
      <c r="W1" s="40" t="s">
        <v>117</v>
      </c>
      <c r="X1" s="40" t="s">
        <v>118</v>
      </c>
      <c r="Y1" s="40" t="s">
        <v>119</v>
      </c>
      <c r="Z1" s="38" t="s">
        <v>1</v>
      </c>
    </row>
    <row r="2" spans="2:26">
      <c r="B2" s="43" t="str">
        <f>X票!N59</f>
        <v/>
      </c>
      <c r="C2" s="43" t="str">
        <f>X票!N61&amp;"　"&amp;X票!T61</f>
        <v>　</v>
      </c>
      <c r="D2" s="43" t="str">
        <f>X票!N60</f>
        <v xml:space="preserve"> </v>
      </c>
      <c r="E2" s="44" t="str">
        <f>X票!N62</f>
        <v/>
      </c>
      <c r="F2" s="43" t="str">
        <f>X票!N63</f>
        <v/>
      </c>
      <c r="G2" s="43" t="str">
        <f>X票!N64</f>
        <v/>
      </c>
      <c r="H2" s="43" t="str">
        <f>X票!N65</f>
        <v/>
      </c>
      <c r="I2" s="43" t="str">
        <f>X票!N67</f>
        <v/>
      </c>
      <c r="J2" s="43" t="str">
        <f>X票!N69</f>
        <v/>
      </c>
      <c r="K2" s="43" t="str">
        <f>X票!N71</f>
        <v/>
      </c>
      <c r="L2" s="43" t="str">
        <f>X票!N66</f>
        <v/>
      </c>
      <c r="M2" s="43" t="str">
        <f>X票!N68</f>
        <v/>
      </c>
      <c r="N2" s="43" t="str">
        <f>X票!N70</f>
        <v/>
      </c>
      <c r="O2" s="45" t="str">
        <f>X票!N74&amp;"　"&amp;X票!T74</f>
        <v>　</v>
      </c>
      <c r="P2" s="45" t="str">
        <f>X票!N73</f>
        <v xml:space="preserve"> </v>
      </c>
      <c r="Q2" s="45" t="str">
        <f>X票!N75</f>
        <v/>
      </c>
      <c r="R2" s="46" t="str">
        <f>X票!N76</f>
        <v/>
      </c>
      <c r="S2" s="45" t="str">
        <f>X票!N77</f>
        <v/>
      </c>
      <c r="T2" s="43" t="str">
        <f>X票!N79</f>
        <v/>
      </c>
      <c r="U2" s="43" t="str">
        <f>X票!N81</f>
        <v/>
      </c>
      <c r="V2" s="43" t="str">
        <f>X票!N83</f>
        <v/>
      </c>
      <c r="W2" s="43" t="str">
        <f>X票!N78</f>
        <v/>
      </c>
      <c r="X2" s="43" t="str">
        <f>X票!N80</f>
        <v/>
      </c>
      <c r="Y2" s="43" t="str">
        <f>X票!N82</f>
        <v/>
      </c>
      <c r="Z2" s="47">
        <f>入力フォーム!G8</f>
        <v>0</v>
      </c>
    </row>
    <row r="5" spans="2:26">
      <c r="F5" s="49" t="s">
        <v>120</v>
      </c>
    </row>
    <row r="6" spans="2:26">
      <c r="F6" s="49" t="s">
        <v>121</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4B633DC7902F341B265579BADE2C210" ma:contentTypeVersion="9" ma:contentTypeDescription="新しいドキュメントを作成します。" ma:contentTypeScope="" ma:versionID="42f8c5198ede4add8a1673f648c83d77">
  <xsd:schema xmlns:xsd="http://www.w3.org/2001/XMLSchema" xmlns:xs="http://www.w3.org/2001/XMLSchema" xmlns:p="http://schemas.microsoft.com/office/2006/metadata/properties" xmlns:ns2="f95481a1-3122-4923-af7a-bb1943ce14b0" xmlns:ns3="1cc94dc7-4433-4728-8eeb-1f0c526b1323" targetNamespace="http://schemas.microsoft.com/office/2006/metadata/properties" ma:root="true" ma:fieldsID="d4b8776163e8e995d1a637b8d35319ea" ns2:_="" ns3:_="">
    <xsd:import namespace="f95481a1-3122-4923-af7a-bb1943ce14b0"/>
    <xsd:import namespace="1cc94dc7-4433-4728-8eeb-1f0c526b132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481a1-3122-4923-af7a-bb1943ce1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0df04fc-ffb6-4d85-b25d-c65d64995bc0"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94dc7-4433-4728-8eeb-1f0c526b132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d9618f4-a115-414a-91f6-014b47ba1cd7}" ma:internalName="TaxCatchAll" ma:showField="CatchAllData" ma:web="1cc94dc7-4433-4728-8eeb-1f0c526b1323">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DD119-0897-4754-B3CC-4060CA0F7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481a1-3122-4923-af7a-bb1943ce14b0"/>
    <ds:schemaRef ds:uri="1cc94dc7-4433-4728-8eeb-1f0c526b1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E21A3-C19F-4A6D-A90E-1A35B5A623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X票</vt:lpstr>
      <vt:lpstr>記載例</vt:lpstr>
      <vt:lpstr>共済担当用</vt:lpstr>
      <vt:lpstr>X票!Print_Area</vt:lpstr>
      <vt:lpstr>記載例!Print_Area</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miyamoto</dc:creator>
  <cp:keywords/>
  <dc:description/>
  <cp:lastModifiedBy>最高裁判所</cp:lastModifiedBy>
  <cp:revision/>
  <cp:lastPrinted>2024-09-09T00:24:06Z</cp:lastPrinted>
  <dcterms:created xsi:type="dcterms:W3CDTF">2017-05-01T08:35:21Z</dcterms:created>
  <dcterms:modified xsi:type="dcterms:W3CDTF">2024-09-09T00:24:34Z</dcterms:modified>
  <cp:category/>
  <cp:contentStatus/>
</cp:coreProperties>
</file>