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defaultThemeVersion="153222"/>
  <mc:AlternateContent xmlns:mc="http://schemas.openxmlformats.org/markup-compatibility/2006">
    <mc:Choice Requires="x15">
      <x15ac:absPath xmlns:x15ac="http://schemas.microsoft.com/office/spreadsheetml/2010/11/ac" url="C:\Users\2003200011\Desktop\"/>
    </mc:Choice>
  </mc:AlternateContent>
  <bookViews>
    <workbookView xWindow="0" yWindow="0" windowWidth="24000" windowHeight="10410" tabRatio="641"/>
  </bookViews>
  <sheets>
    <sheet name="入力フォーム" sheetId="7" r:id="rId1"/>
    <sheet name="Y票" sheetId="1" r:id="rId2"/>
    <sheet name="記載例 住所変更" sheetId="2" r:id="rId3"/>
    <sheet name="記載例 氏名変更" sheetId="3" r:id="rId4"/>
    <sheet name="記載例 被扶養者の認定又は取消" sheetId="4" r:id="rId5"/>
    <sheet name="共済担当用" sheetId="5" state="hidden" r:id="rId6"/>
  </sheets>
  <externalReferences>
    <externalReference r:id="rId7"/>
  </externalReferences>
  <definedNames>
    <definedName name="_xlnm.Print_Area" localSheetId="1">Y票!$A$1:$AQ$52</definedName>
    <definedName name="_xlnm.Print_Area" localSheetId="3">'記載例 氏名変更'!$A$1:$AQ$52</definedName>
    <definedName name="_xlnm.Print_Area" localSheetId="2">'記載例 住所変更'!$A$1:$AQ$52</definedName>
    <definedName name="_xlnm.Print_Area" localSheetId="4">'記載例 被扶養者の認定又は取消'!$A$1:$AQ$52</definedName>
    <definedName name="_xlnm.Print_Area" localSheetId="0">入力フォーム!$B$40:$X$43</definedName>
    <definedName name="データ">[1]局課明細書!#REF!</definedName>
    <definedName name="支給額">#REF!</definedName>
    <definedName name="支給対象者">#REF!</definedName>
    <definedName name="事務連絡">#REF!</definedName>
    <definedName name="第１">[1]局課明細書!#REF!</definedName>
    <definedName name="単価">#REF!</definedName>
    <definedName name="転出">[1]局課明細書!#REF!</definedName>
    <definedName name="転入者">#REF!</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G61" i="1" l="1"/>
  <c r="AG77" i="1"/>
  <c r="N77" i="1" s="1"/>
  <c r="N80" i="1"/>
  <c r="T78" i="1"/>
  <c r="N78" i="1"/>
  <c r="N56" i="1" l="1"/>
  <c r="N57" i="1"/>
  <c r="N59" i="1"/>
  <c r="N60" i="1"/>
  <c r="N66" i="1"/>
  <c r="AG75" i="1" l="1"/>
  <c r="N75" i="1" s="1"/>
  <c r="AG73" i="1"/>
  <c r="N73" i="1" s="1"/>
  <c r="AG71" i="1"/>
  <c r="N71" i="1" s="1"/>
  <c r="AG70" i="1"/>
  <c r="N70" i="1" s="1"/>
  <c r="AG74" i="1"/>
  <c r="N74" i="1" s="1"/>
  <c r="AG72" i="1"/>
  <c r="N72" i="1" s="1"/>
  <c r="N69" i="1" l="1"/>
  <c r="N86" i="1"/>
  <c r="N83" i="1"/>
  <c r="AG62" i="1" l="1"/>
  <c r="U13" i="7" l="1"/>
  <c r="O2" i="5" l="1"/>
  <c r="N4" i="5"/>
  <c r="AJ87" i="1" l="1"/>
  <c r="AI87" i="1"/>
  <c r="AG87" i="1"/>
  <c r="S2" i="5"/>
  <c r="AH87" i="1" l="1"/>
  <c r="N87" i="1" s="1"/>
  <c r="T2" i="5" s="1"/>
  <c r="N84" i="1" l="1"/>
  <c r="U2" i="5" l="1"/>
  <c r="L5" i="5" l="1"/>
  <c r="M4" i="5"/>
  <c r="L4" i="5"/>
  <c r="P5" i="5" l="1"/>
  <c r="P4" i="5"/>
  <c r="M5" i="5"/>
  <c r="L6" i="5"/>
  <c r="I5" i="5"/>
  <c r="C5" i="5"/>
  <c r="C4" i="5"/>
  <c r="AJ79" i="1"/>
  <c r="AI79" i="1"/>
  <c r="AG79" i="1"/>
  <c r="T66" i="1"/>
  <c r="N79" i="1" l="1"/>
  <c r="P2" i="5"/>
  <c r="C2" i="5"/>
  <c r="AH79" i="1"/>
  <c r="AC32" i="1"/>
  <c r="AC28" i="1"/>
  <c r="AC24" i="1"/>
  <c r="Q2" i="5" l="1"/>
  <c r="N82" i="1"/>
  <c r="N81" i="1"/>
  <c r="R2" i="5"/>
  <c r="N68" i="1" l="1"/>
  <c r="G2" i="5" s="1"/>
  <c r="N65" i="1"/>
  <c r="F2" i="5" s="1"/>
  <c r="B2" i="5" s="1"/>
  <c r="N63" i="1"/>
  <c r="AJ62" i="1"/>
  <c r="AI62" i="1"/>
  <c r="AH62" i="1"/>
  <c r="L2" i="5" l="1"/>
  <c r="K2" i="5"/>
  <c r="J2" i="5"/>
  <c r="M2" i="5"/>
  <c r="I2" i="5"/>
  <c r="N2" i="5"/>
  <c r="H2" i="5"/>
  <c r="N62" i="1"/>
  <c r="N61" i="1"/>
  <c r="E2" i="5" l="1"/>
  <c r="D2" i="5"/>
  <c r="AH52" i="4" l="1"/>
  <c r="AG52" i="4"/>
  <c r="AF52" i="4"/>
  <c r="AE52" i="4"/>
  <c r="AD52" i="4"/>
  <c r="AC52" i="4"/>
  <c r="AB52" i="4"/>
  <c r="Z52" i="4"/>
  <c r="AC47" i="4"/>
  <c r="S47" i="4"/>
  <c r="AP44" i="4"/>
  <c r="AG44" i="4"/>
  <c r="X44" i="4"/>
  <c r="P44" i="4"/>
  <c r="AQ41" i="4"/>
  <c r="AP41" i="4"/>
  <c r="AO41" i="4"/>
  <c r="AN41" i="4"/>
  <c r="AM41" i="4"/>
  <c r="AL41" i="4"/>
  <c r="AK41" i="4"/>
  <c r="AJ41" i="4"/>
  <c r="AI41" i="4"/>
  <c r="AH41" i="4"/>
  <c r="AG41" i="4"/>
  <c r="AF41" i="4"/>
  <c r="AE41" i="4"/>
  <c r="AD41" i="4"/>
  <c r="AC41" i="4"/>
  <c r="AB41" i="4"/>
  <c r="AA41" i="4"/>
  <c r="Z41" i="4"/>
  <c r="Y41" i="4"/>
  <c r="X41" i="4"/>
  <c r="W41" i="4"/>
  <c r="V41" i="4"/>
  <c r="U41" i="4"/>
  <c r="T41" i="4"/>
  <c r="S41" i="4"/>
  <c r="R41" i="4"/>
  <c r="Q41" i="4"/>
  <c r="P41" i="4"/>
  <c r="O41" i="4"/>
  <c r="N41" i="4"/>
  <c r="M41" i="4"/>
  <c r="L41" i="4"/>
  <c r="K41" i="4"/>
  <c r="J41" i="4"/>
  <c r="I41" i="4"/>
  <c r="H41" i="4"/>
  <c r="G41" i="4"/>
  <c r="H33" i="4"/>
  <c r="AL32" i="4"/>
  <c r="AK32" i="4"/>
  <c r="AJ32" i="4"/>
  <c r="AI32" i="4"/>
  <c r="AH32" i="4"/>
  <c r="AG32" i="4"/>
  <c r="AF32" i="4"/>
  <c r="AE32" i="4"/>
  <c r="AD32" i="4"/>
  <c r="AC32" i="4"/>
  <c r="AB32" i="4"/>
  <c r="AA32" i="4"/>
  <c r="Z32" i="4"/>
  <c r="Y32" i="4"/>
  <c r="X32" i="4"/>
  <c r="W32" i="4"/>
  <c r="V32" i="4"/>
  <c r="U32" i="4"/>
  <c r="T32" i="4"/>
  <c r="S32" i="4"/>
  <c r="R32" i="4"/>
  <c r="Q32" i="4"/>
  <c r="P32" i="4"/>
  <c r="O32" i="4"/>
  <c r="N32" i="4"/>
  <c r="M32" i="4"/>
  <c r="L32" i="4"/>
  <c r="K32" i="4"/>
  <c r="J32" i="4"/>
  <c r="I32" i="4"/>
  <c r="H32" i="4"/>
  <c r="G32" i="4"/>
  <c r="H29" i="4"/>
  <c r="AL28" i="4"/>
  <c r="AK28" i="4"/>
  <c r="AJ28" i="4"/>
  <c r="AI28" i="4"/>
  <c r="AH28" i="4"/>
  <c r="AG28" i="4"/>
  <c r="AF28" i="4"/>
  <c r="AE28" i="4"/>
  <c r="AD28" i="4"/>
  <c r="AC28" i="4"/>
  <c r="AB28" i="4"/>
  <c r="AA28" i="4"/>
  <c r="Z28" i="4"/>
  <c r="Y28" i="4"/>
  <c r="X28" i="4"/>
  <c r="W28" i="4"/>
  <c r="V28" i="4"/>
  <c r="U28" i="4"/>
  <c r="T28" i="4"/>
  <c r="S28" i="4"/>
  <c r="R28" i="4"/>
  <c r="Q28" i="4"/>
  <c r="P28" i="4"/>
  <c r="O28" i="4"/>
  <c r="N28" i="4"/>
  <c r="M28" i="4"/>
  <c r="L28" i="4"/>
  <c r="K28" i="4"/>
  <c r="J28" i="4"/>
  <c r="I28" i="4"/>
  <c r="H28" i="4"/>
  <c r="G28" i="4"/>
  <c r="H25" i="4"/>
  <c r="AL24" i="4"/>
  <c r="AK24" i="4"/>
  <c r="AJ24" i="4"/>
  <c r="AI24" i="4"/>
  <c r="AH24" i="4"/>
  <c r="AG24" i="4"/>
  <c r="AF24" i="4"/>
  <c r="AE24" i="4"/>
  <c r="AD24" i="4"/>
  <c r="AC24" i="4"/>
  <c r="AB24" i="4"/>
  <c r="AA24" i="4"/>
  <c r="Z24" i="4"/>
  <c r="Y24" i="4"/>
  <c r="X24" i="4"/>
  <c r="W24" i="4"/>
  <c r="V24" i="4"/>
  <c r="U24" i="4"/>
  <c r="T24" i="4"/>
  <c r="S24" i="4"/>
  <c r="R24" i="4"/>
  <c r="Q24" i="4"/>
  <c r="P24" i="4"/>
  <c r="O24" i="4"/>
  <c r="N24" i="4"/>
  <c r="M24" i="4"/>
  <c r="L24" i="4"/>
  <c r="K24" i="4"/>
  <c r="J24" i="4"/>
  <c r="I24" i="4"/>
  <c r="H24" i="4"/>
  <c r="G24" i="4"/>
  <c r="N22" i="4"/>
  <c r="M22" i="4"/>
  <c r="L22" i="4"/>
  <c r="K22" i="4"/>
  <c r="I22" i="4"/>
  <c r="H22" i="4"/>
  <c r="G22" i="4"/>
  <c r="AC19" i="4"/>
  <c r="S19" i="4"/>
  <c r="Y16" i="4"/>
  <c r="P16" i="4"/>
  <c r="AJ11" i="4"/>
  <c r="AI11" i="4"/>
  <c r="AH11" i="4"/>
  <c r="AG11" i="4"/>
  <c r="AF11" i="4"/>
  <c r="AE11" i="4"/>
  <c r="AD11" i="4"/>
  <c r="AC11" i="4"/>
  <c r="AB11" i="4"/>
  <c r="AA11" i="4"/>
  <c r="Z11" i="4"/>
  <c r="Y11" i="4"/>
  <c r="X11" i="4"/>
  <c r="W11" i="4"/>
  <c r="V11" i="4"/>
  <c r="U11" i="4"/>
  <c r="T11" i="4"/>
  <c r="S11" i="4"/>
  <c r="R11" i="4"/>
  <c r="Q11" i="4"/>
  <c r="P11" i="4"/>
  <c r="O11" i="4"/>
  <c r="N11" i="4"/>
  <c r="M11" i="4"/>
  <c r="L11" i="4"/>
  <c r="K11" i="4"/>
  <c r="J11" i="4"/>
  <c r="I11" i="4"/>
  <c r="T7" i="4"/>
  <c r="S7" i="4"/>
  <c r="R7" i="4"/>
  <c r="Q7" i="4"/>
  <c r="P7" i="4"/>
  <c r="O7" i="4"/>
  <c r="N7" i="4"/>
  <c r="M7" i="4"/>
  <c r="L7" i="4"/>
  <c r="K7" i="4"/>
  <c r="J7" i="4"/>
  <c r="I7" i="4"/>
  <c r="H7" i="4"/>
  <c r="G7" i="4"/>
  <c r="AA6" i="4"/>
  <c r="AA3" i="4"/>
  <c r="AG2" i="4"/>
  <c r="AH52" i="3"/>
  <c r="AG52" i="3"/>
  <c r="AF52" i="3"/>
  <c r="AE52" i="3"/>
  <c r="AD52" i="3"/>
  <c r="AC52" i="3"/>
  <c r="AB52" i="3"/>
  <c r="Z52" i="3"/>
  <c r="AC47" i="3"/>
  <c r="S47" i="3"/>
  <c r="AP44" i="3"/>
  <c r="AG44" i="3"/>
  <c r="X44" i="3"/>
  <c r="P44" i="3"/>
  <c r="AQ41" i="3"/>
  <c r="AP41" i="3"/>
  <c r="AO41" i="3"/>
  <c r="AN41" i="3"/>
  <c r="AM41" i="3"/>
  <c r="AL41" i="3"/>
  <c r="AK41" i="3"/>
  <c r="AJ41" i="3"/>
  <c r="AI41" i="3"/>
  <c r="AH41" i="3"/>
  <c r="AG41" i="3"/>
  <c r="AF41" i="3"/>
  <c r="AE41" i="3"/>
  <c r="AD41" i="3"/>
  <c r="AC41" i="3"/>
  <c r="AB41" i="3"/>
  <c r="AA41" i="3"/>
  <c r="Z41" i="3"/>
  <c r="Y41" i="3"/>
  <c r="X41" i="3"/>
  <c r="W41" i="3"/>
  <c r="V41" i="3"/>
  <c r="U41" i="3"/>
  <c r="T41" i="3"/>
  <c r="S41" i="3"/>
  <c r="R41" i="3"/>
  <c r="Q41" i="3"/>
  <c r="P41" i="3"/>
  <c r="O41" i="3"/>
  <c r="N41" i="3"/>
  <c r="M41" i="3"/>
  <c r="L41" i="3"/>
  <c r="K41" i="3"/>
  <c r="J41" i="3"/>
  <c r="I41" i="3"/>
  <c r="H41" i="3"/>
  <c r="G41" i="3"/>
  <c r="H33" i="3"/>
  <c r="AL32" i="3"/>
  <c r="AK32" i="3"/>
  <c r="AJ32" i="3"/>
  <c r="AI32" i="3"/>
  <c r="AH32" i="3"/>
  <c r="AG32" i="3"/>
  <c r="AF32" i="3"/>
  <c r="AE32" i="3"/>
  <c r="AD32" i="3"/>
  <c r="AC32" i="3"/>
  <c r="AB32" i="3"/>
  <c r="AA32" i="3"/>
  <c r="Z32" i="3"/>
  <c r="Y32" i="3"/>
  <c r="X32" i="3"/>
  <c r="W32" i="3"/>
  <c r="V32" i="3"/>
  <c r="U32" i="3"/>
  <c r="T32" i="3"/>
  <c r="S32" i="3"/>
  <c r="R32" i="3"/>
  <c r="Q32" i="3"/>
  <c r="P32" i="3"/>
  <c r="O32" i="3"/>
  <c r="N32" i="3"/>
  <c r="M32" i="3"/>
  <c r="L32" i="3"/>
  <c r="K32" i="3"/>
  <c r="J32" i="3"/>
  <c r="I32" i="3"/>
  <c r="H32" i="3"/>
  <c r="G32" i="3"/>
  <c r="H29" i="3"/>
  <c r="AL28" i="3"/>
  <c r="AK28" i="3"/>
  <c r="AJ28" i="3"/>
  <c r="AI28" i="3"/>
  <c r="AH28" i="3"/>
  <c r="AG28" i="3"/>
  <c r="AF28" i="3"/>
  <c r="AE28" i="3"/>
  <c r="AD28" i="3"/>
  <c r="AC28" i="3"/>
  <c r="AB28" i="3"/>
  <c r="AA28" i="3"/>
  <c r="Z28" i="3"/>
  <c r="Y28" i="3"/>
  <c r="X28" i="3"/>
  <c r="W28" i="3"/>
  <c r="V28" i="3"/>
  <c r="U28" i="3"/>
  <c r="T28" i="3"/>
  <c r="S28" i="3"/>
  <c r="R28" i="3"/>
  <c r="Q28" i="3"/>
  <c r="P28" i="3"/>
  <c r="O28" i="3"/>
  <c r="N28" i="3"/>
  <c r="M28" i="3"/>
  <c r="L28" i="3"/>
  <c r="K28" i="3"/>
  <c r="J28" i="3"/>
  <c r="I28" i="3"/>
  <c r="H28" i="3"/>
  <c r="G28" i="3"/>
  <c r="H25" i="3"/>
  <c r="AL24" i="3"/>
  <c r="AK24" i="3"/>
  <c r="AJ24" i="3"/>
  <c r="AI24" i="3"/>
  <c r="AH24" i="3"/>
  <c r="AG24" i="3"/>
  <c r="AF24" i="3"/>
  <c r="AE24" i="3"/>
  <c r="AD24" i="3"/>
  <c r="AC24" i="3"/>
  <c r="AB24" i="3"/>
  <c r="AA24" i="3"/>
  <c r="Z24" i="3"/>
  <c r="Y24" i="3"/>
  <c r="X24" i="3"/>
  <c r="W24" i="3"/>
  <c r="V24" i="3"/>
  <c r="U24" i="3"/>
  <c r="T24" i="3"/>
  <c r="S24" i="3"/>
  <c r="R24" i="3"/>
  <c r="Q24" i="3"/>
  <c r="P24" i="3"/>
  <c r="O24" i="3"/>
  <c r="N24" i="3"/>
  <c r="M24" i="3"/>
  <c r="L24" i="3"/>
  <c r="K24" i="3"/>
  <c r="J24" i="3"/>
  <c r="I24" i="3"/>
  <c r="H24" i="3"/>
  <c r="G24" i="3"/>
  <c r="N22" i="3"/>
  <c r="M22" i="3"/>
  <c r="L22" i="3"/>
  <c r="K22" i="3"/>
  <c r="I22" i="3"/>
  <c r="H22" i="3"/>
  <c r="G22" i="3"/>
  <c r="AC19" i="3"/>
  <c r="S19" i="3"/>
  <c r="Y16" i="3"/>
  <c r="P16" i="3"/>
  <c r="AJ11" i="3"/>
  <c r="AI11" i="3"/>
  <c r="AH11" i="3"/>
  <c r="AG11" i="3"/>
  <c r="AF11" i="3"/>
  <c r="AE11" i="3"/>
  <c r="AD11" i="3"/>
  <c r="AC11" i="3"/>
  <c r="AB11" i="3"/>
  <c r="AA11" i="3"/>
  <c r="Z11" i="3"/>
  <c r="Y11" i="3"/>
  <c r="X11" i="3"/>
  <c r="W11" i="3"/>
  <c r="V11" i="3"/>
  <c r="U11" i="3"/>
  <c r="T11" i="3"/>
  <c r="S11" i="3"/>
  <c r="R11" i="3"/>
  <c r="Q11" i="3"/>
  <c r="P11" i="3"/>
  <c r="O11" i="3"/>
  <c r="N11" i="3"/>
  <c r="M11" i="3"/>
  <c r="L11" i="3"/>
  <c r="K11" i="3"/>
  <c r="J11" i="3"/>
  <c r="I11" i="3"/>
  <c r="T7" i="3"/>
  <c r="S7" i="3"/>
  <c r="R7" i="3"/>
  <c r="Q7" i="3"/>
  <c r="P7" i="3"/>
  <c r="O7" i="3"/>
  <c r="N7" i="3"/>
  <c r="M7" i="3"/>
  <c r="L7" i="3"/>
  <c r="K7" i="3"/>
  <c r="J7" i="3"/>
  <c r="I7" i="3"/>
  <c r="H7" i="3"/>
  <c r="G7" i="3"/>
  <c r="AA6" i="3"/>
  <c r="AA3" i="3"/>
  <c r="AG2" i="3"/>
  <c r="AH52" i="2"/>
  <c r="AG52" i="2"/>
  <c r="AF52" i="2"/>
  <c r="AE52" i="2"/>
  <c r="AD52" i="2"/>
  <c r="AC52" i="2"/>
  <c r="AB52" i="2"/>
  <c r="Z52" i="2"/>
  <c r="AC47" i="2"/>
  <c r="S47" i="2"/>
  <c r="AP44" i="2"/>
  <c r="AG44" i="2"/>
  <c r="X44" i="2"/>
  <c r="P44" i="2"/>
  <c r="AQ41" i="2"/>
  <c r="AP41" i="2"/>
  <c r="AO41" i="2"/>
  <c r="AN41" i="2"/>
  <c r="AM41" i="2"/>
  <c r="AL41" i="2"/>
  <c r="AK41" i="2"/>
  <c r="AJ41" i="2"/>
  <c r="AI41" i="2"/>
  <c r="AH41" i="2"/>
  <c r="AG41" i="2"/>
  <c r="AF41" i="2"/>
  <c r="AE41" i="2"/>
  <c r="AD41" i="2"/>
  <c r="AC41" i="2"/>
  <c r="AB41" i="2"/>
  <c r="AA41" i="2"/>
  <c r="Z41" i="2"/>
  <c r="Y41" i="2"/>
  <c r="X41" i="2"/>
  <c r="W41" i="2"/>
  <c r="V41" i="2"/>
  <c r="U41" i="2"/>
  <c r="T41" i="2"/>
  <c r="S41" i="2"/>
  <c r="R41" i="2"/>
  <c r="Q41" i="2"/>
  <c r="P41" i="2"/>
  <c r="O41" i="2"/>
  <c r="N41" i="2"/>
  <c r="M41" i="2"/>
  <c r="L41" i="2"/>
  <c r="K41" i="2"/>
  <c r="J41" i="2"/>
  <c r="I41" i="2"/>
  <c r="H41" i="2"/>
  <c r="G41" i="2"/>
  <c r="H33" i="2"/>
  <c r="AL32" i="2"/>
  <c r="AK32" i="2"/>
  <c r="AJ32" i="2"/>
  <c r="AI32" i="2"/>
  <c r="AH32" i="2"/>
  <c r="AG32" i="2"/>
  <c r="AF32" i="2"/>
  <c r="AE32" i="2"/>
  <c r="AD32" i="2"/>
  <c r="AC32" i="2"/>
  <c r="AB32" i="2"/>
  <c r="AA32" i="2"/>
  <c r="Z32" i="2"/>
  <c r="Y32" i="2"/>
  <c r="X32" i="2"/>
  <c r="W32" i="2"/>
  <c r="V32" i="2"/>
  <c r="U32" i="2"/>
  <c r="T32" i="2"/>
  <c r="S32" i="2"/>
  <c r="R32" i="2"/>
  <c r="Q32" i="2"/>
  <c r="P32" i="2"/>
  <c r="O32" i="2"/>
  <c r="N32" i="2"/>
  <c r="M32" i="2"/>
  <c r="L32" i="2"/>
  <c r="K32" i="2"/>
  <c r="J32" i="2"/>
  <c r="I32" i="2"/>
  <c r="H32" i="2"/>
  <c r="G32" i="2"/>
  <c r="H29" i="2"/>
  <c r="AL28" i="2"/>
  <c r="AK28" i="2"/>
  <c r="AJ28" i="2"/>
  <c r="AI28" i="2"/>
  <c r="AH28" i="2"/>
  <c r="AG28" i="2"/>
  <c r="AF28" i="2"/>
  <c r="AE28" i="2"/>
  <c r="AD28" i="2"/>
  <c r="AC28" i="2"/>
  <c r="AB28" i="2"/>
  <c r="AA28" i="2"/>
  <c r="Z28" i="2"/>
  <c r="Y28" i="2"/>
  <c r="X28" i="2"/>
  <c r="W28" i="2"/>
  <c r="V28" i="2"/>
  <c r="U28" i="2"/>
  <c r="T28" i="2"/>
  <c r="S28" i="2"/>
  <c r="R28" i="2"/>
  <c r="Q28" i="2"/>
  <c r="P28" i="2"/>
  <c r="O28" i="2"/>
  <c r="N28" i="2"/>
  <c r="M28" i="2"/>
  <c r="L28" i="2"/>
  <c r="K28" i="2"/>
  <c r="J28" i="2"/>
  <c r="I28" i="2"/>
  <c r="H28" i="2"/>
  <c r="G28" i="2"/>
  <c r="H25" i="2"/>
  <c r="AL24" i="2"/>
  <c r="AK24" i="2"/>
  <c r="AJ24" i="2"/>
  <c r="AI24" i="2"/>
  <c r="AH24" i="2"/>
  <c r="AG24" i="2"/>
  <c r="AF24" i="2"/>
  <c r="AE24" i="2"/>
  <c r="AD24" i="2"/>
  <c r="AC24" i="2"/>
  <c r="AB24" i="2"/>
  <c r="AA24" i="2"/>
  <c r="Z24" i="2"/>
  <c r="Y24" i="2"/>
  <c r="X24" i="2"/>
  <c r="W24" i="2"/>
  <c r="V24" i="2"/>
  <c r="U24" i="2"/>
  <c r="T24" i="2"/>
  <c r="S24" i="2"/>
  <c r="R24" i="2"/>
  <c r="Q24" i="2"/>
  <c r="P24" i="2"/>
  <c r="O24" i="2"/>
  <c r="N24" i="2"/>
  <c r="M24" i="2"/>
  <c r="L24" i="2"/>
  <c r="K24" i="2"/>
  <c r="J24" i="2"/>
  <c r="I24" i="2"/>
  <c r="H24" i="2"/>
  <c r="G24" i="2"/>
  <c r="N22" i="2"/>
  <c r="M22" i="2"/>
  <c r="L22" i="2"/>
  <c r="K22" i="2"/>
  <c r="I22" i="2"/>
  <c r="H22" i="2"/>
  <c r="G22" i="2"/>
  <c r="AC19" i="2"/>
  <c r="S19" i="2"/>
  <c r="Y16" i="2"/>
  <c r="P16" i="2"/>
  <c r="AJ11" i="2"/>
  <c r="AI11" i="2"/>
  <c r="AH11" i="2"/>
  <c r="AG11" i="2"/>
  <c r="AF11" i="2"/>
  <c r="AE11" i="2"/>
  <c r="AD11" i="2"/>
  <c r="AC11" i="2"/>
  <c r="AB11" i="2"/>
  <c r="AA11" i="2"/>
  <c r="Z11" i="2"/>
  <c r="Y11" i="2"/>
  <c r="X11" i="2"/>
  <c r="W11" i="2"/>
  <c r="V11" i="2"/>
  <c r="U11" i="2"/>
  <c r="T11" i="2"/>
  <c r="S11" i="2"/>
  <c r="R11" i="2"/>
  <c r="Q11" i="2"/>
  <c r="P11" i="2"/>
  <c r="O11" i="2"/>
  <c r="N11" i="2"/>
  <c r="M11" i="2"/>
  <c r="L11" i="2"/>
  <c r="K11" i="2"/>
  <c r="J11" i="2"/>
  <c r="I11" i="2"/>
  <c r="T7" i="2"/>
  <c r="S7" i="2"/>
  <c r="R7" i="2"/>
  <c r="Q7" i="2"/>
  <c r="P7" i="2"/>
  <c r="O7" i="2"/>
  <c r="N7" i="2"/>
  <c r="M7" i="2"/>
  <c r="L7" i="2"/>
  <c r="K7" i="2"/>
  <c r="J7" i="2"/>
  <c r="I7" i="2"/>
  <c r="H7" i="2"/>
  <c r="G7" i="2"/>
  <c r="AA6" i="2"/>
  <c r="AA3" i="2"/>
  <c r="AG2" i="2"/>
  <c r="AA6" i="1" l="1"/>
  <c r="AA3" i="1"/>
  <c r="Z52" i="1" l="1"/>
  <c r="AH52" i="1"/>
  <c r="AG52" i="1"/>
  <c r="AF52" i="1"/>
  <c r="AE52" i="1"/>
  <c r="AD52" i="1"/>
  <c r="AC52" i="1"/>
  <c r="AB52" i="1"/>
  <c r="G41" i="1"/>
  <c r="S47" i="1"/>
  <c r="AG2" i="1" l="1"/>
  <c r="AC47" i="1" l="1"/>
  <c r="AP44" i="1"/>
  <c r="AG44" i="1"/>
  <c r="X44" i="1"/>
  <c r="P44" i="1"/>
  <c r="AQ41" i="1"/>
  <c r="AP41" i="1"/>
  <c r="AO41" i="1"/>
  <c r="AN41" i="1"/>
  <c r="AM41" i="1"/>
  <c r="AL41" i="1"/>
  <c r="AK41" i="1"/>
  <c r="AJ41" i="1"/>
  <c r="AI41" i="1"/>
  <c r="AH41" i="1"/>
  <c r="AG41" i="1"/>
  <c r="AF41" i="1"/>
  <c r="AE41" i="1"/>
  <c r="AD41" i="1"/>
  <c r="AC41" i="1"/>
  <c r="AB41" i="1"/>
  <c r="AA41" i="1"/>
  <c r="Z41" i="1"/>
  <c r="Y41" i="1"/>
  <c r="X41" i="1"/>
  <c r="W41" i="1"/>
  <c r="V41" i="1"/>
  <c r="U41" i="1"/>
  <c r="T41" i="1"/>
  <c r="S41" i="1"/>
  <c r="R41" i="1"/>
  <c r="Q41" i="1"/>
  <c r="P41" i="1"/>
  <c r="O41" i="1"/>
  <c r="N41" i="1"/>
  <c r="M41" i="1"/>
  <c r="L41" i="1"/>
  <c r="K41" i="1"/>
  <c r="J41" i="1"/>
  <c r="I41" i="1"/>
  <c r="H41" i="1"/>
  <c r="H33" i="1"/>
  <c r="AL32" i="1"/>
  <c r="AK32" i="1"/>
  <c r="AJ32" i="1"/>
  <c r="AI32" i="1"/>
  <c r="AH32" i="1"/>
  <c r="AG32" i="1"/>
  <c r="AF32" i="1"/>
  <c r="AE32" i="1"/>
  <c r="AD32" i="1"/>
  <c r="AB32" i="1"/>
  <c r="AA32" i="1"/>
  <c r="Z32" i="1"/>
  <c r="Y32" i="1"/>
  <c r="X32" i="1"/>
  <c r="W32" i="1"/>
  <c r="V32" i="1"/>
  <c r="U32" i="1"/>
  <c r="T32" i="1"/>
  <c r="S32" i="1"/>
  <c r="R32" i="1"/>
  <c r="Q32" i="1"/>
  <c r="P32" i="1"/>
  <c r="O32" i="1"/>
  <c r="N32" i="1"/>
  <c r="M32" i="1"/>
  <c r="L32" i="1"/>
  <c r="K32" i="1"/>
  <c r="J32" i="1"/>
  <c r="I32" i="1"/>
  <c r="H32" i="1"/>
  <c r="G32" i="1"/>
  <c r="H29" i="1"/>
  <c r="AL28" i="1"/>
  <c r="AK28" i="1"/>
  <c r="AJ28" i="1"/>
  <c r="AI28" i="1"/>
  <c r="AH28" i="1"/>
  <c r="AG28" i="1"/>
  <c r="AF28" i="1"/>
  <c r="AE28" i="1"/>
  <c r="AD28" i="1"/>
  <c r="AB28" i="1"/>
  <c r="AA28" i="1"/>
  <c r="Z28" i="1"/>
  <c r="Y28" i="1"/>
  <c r="X28" i="1"/>
  <c r="W28" i="1"/>
  <c r="V28" i="1"/>
  <c r="U28" i="1"/>
  <c r="T28" i="1"/>
  <c r="S28" i="1"/>
  <c r="R28" i="1"/>
  <c r="Q28" i="1"/>
  <c r="P28" i="1"/>
  <c r="O28" i="1"/>
  <c r="N28" i="1"/>
  <c r="M28" i="1"/>
  <c r="L28" i="1"/>
  <c r="K28" i="1"/>
  <c r="J28" i="1"/>
  <c r="I28" i="1"/>
  <c r="H28" i="1"/>
  <c r="G28" i="1"/>
  <c r="H25" i="1"/>
  <c r="AL24" i="1"/>
  <c r="AK24" i="1"/>
  <c r="AJ24" i="1"/>
  <c r="AI24" i="1"/>
  <c r="AH24" i="1"/>
  <c r="AG24" i="1"/>
  <c r="AF24" i="1"/>
  <c r="AE24" i="1"/>
  <c r="AD24" i="1"/>
  <c r="AB24" i="1"/>
  <c r="AA24" i="1"/>
  <c r="Z24" i="1"/>
  <c r="Y24" i="1"/>
  <c r="X24" i="1"/>
  <c r="W24" i="1"/>
  <c r="V24" i="1"/>
  <c r="U24" i="1"/>
  <c r="T24" i="1"/>
  <c r="S24" i="1"/>
  <c r="R24" i="1"/>
  <c r="Q24" i="1"/>
  <c r="P24" i="1"/>
  <c r="O24" i="1"/>
  <c r="N24" i="1"/>
  <c r="M24" i="1"/>
  <c r="L24" i="1"/>
  <c r="K24" i="1"/>
  <c r="J24" i="1"/>
  <c r="I24" i="1"/>
  <c r="H24" i="1"/>
  <c r="G24" i="1"/>
  <c r="N22" i="1"/>
  <c r="M22" i="1"/>
  <c r="L22" i="1"/>
  <c r="K22" i="1"/>
  <c r="I22" i="1"/>
  <c r="H22" i="1"/>
  <c r="G22" i="1"/>
  <c r="AC19" i="1"/>
  <c r="S19" i="1"/>
  <c r="Y16" i="1"/>
  <c r="P16" i="1"/>
  <c r="AJ11" i="1"/>
  <c r="AI11" i="1"/>
  <c r="AH11" i="1"/>
  <c r="AG11" i="1"/>
  <c r="AF11" i="1"/>
  <c r="AE11" i="1"/>
  <c r="AD11" i="1"/>
  <c r="AC11" i="1"/>
  <c r="AB11" i="1"/>
  <c r="AA11" i="1"/>
  <c r="Z11" i="1"/>
  <c r="Y11" i="1"/>
  <c r="X11" i="1"/>
  <c r="W11" i="1"/>
  <c r="V11" i="1"/>
  <c r="U11" i="1"/>
  <c r="T11" i="1"/>
  <c r="S11" i="1"/>
  <c r="R11" i="1"/>
  <c r="Q11" i="1"/>
  <c r="P11" i="1"/>
  <c r="O11" i="1"/>
  <c r="N11" i="1"/>
  <c r="M11" i="1"/>
  <c r="L11" i="1"/>
  <c r="K11" i="1"/>
  <c r="J11" i="1"/>
  <c r="I11" i="1"/>
  <c r="T7" i="1"/>
  <c r="S7" i="1"/>
  <c r="R7" i="1"/>
  <c r="Q7" i="1"/>
  <c r="P7" i="1"/>
  <c r="O7" i="1"/>
  <c r="N7" i="1"/>
  <c r="M7" i="1"/>
  <c r="L7" i="1"/>
  <c r="K7" i="1"/>
  <c r="J7" i="1"/>
  <c r="I7" i="1"/>
  <c r="H7" i="1"/>
  <c r="G7" i="1"/>
</calcChain>
</file>

<file path=xl/comments1.xml><?xml version="1.0" encoding="utf-8"?>
<comments xmlns="http://schemas.openxmlformats.org/spreadsheetml/2006/main">
  <authors>
    <author>最高裁判所</author>
  </authors>
  <commentList>
    <comment ref="P46" authorId="0" shapeId="0">
      <text>
        <r>
          <rPr>
            <sz val="9"/>
            <color indexed="81"/>
            <rFont val="ＭＳ Ｐ明朝"/>
            <family val="1"/>
            <charset val="128"/>
          </rPr>
          <t>同一組合員期間で被扶養者が２度目以降の認定の場合は、裁判所共済組合担当者において、漢字氏名の記載を削除する。</t>
        </r>
      </text>
    </comment>
  </commentList>
</comments>
</file>

<file path=xl/comments2.xml><?xml version="1.0" encoding="utf-8"?>
<comments xmlns="http://schemas.openxmlformats.org/spreadsheetml/2006/main">
  <authors>
    <author>最高裁判所</author>
  </authors>
  <commentList>
    <comment ref="N56" authorId="0" shapeId="0">
      <text>
        <r>
          <rPr>
            <sz val="9"/>
            <color indexed="81"/>
            <rFont val="MS P ゴシック"/>
            <family val="3"/>
            <charset val="128"/>
          </rPr>
          <t>R5.4.1
など作成日を入力</t>
        </r>
      </text>
    </comment>
    <comment ref="N61" authorId="0" shapeId="0">
      <text>
        <r>
          <rPr>
            <sz val="9"/>
            <color indexed="81"/>
            <rFont val="MS P ゴシック"/>
            <family val="3"/>
            <charset val="128"/>
          </rPr>
          <t>姓と名の間に１マスあける
氏名変更の場合は、
変更後の氏名を入力</t>
        </r>
      </text>
    </comment>
    <comment ref="N62" authorId="0" shapeId="0">
      <text>
        <r>
          <rPr>
            <sz val="9"/>
            <color indexed="81"/>
            <rFont val="MS P ゴシック"/>
            <family val="3"/>
            <charset val="128"/>
          </rPr>
          <t>H5.4.1生まれの場合
　4050401　と入力
S63.4.1生まれの場合
　3630401　と入力</t>
        </r>
      </text>
    </comment>
    <comment ref="N63" authorId="0" shapeId="0">
      <text>
        <r>
          <rPr>
            <sz val="9"/>
            <color indexed="81"/>
            <rFont val="MS P ゴシック"/>
            <family val="3"/>
            <charset val="128"/>
          </rPr>
          <t>男性：1　女性：2</t>
        </r>
      </text>
    </comment>
    <comment ref="N69" authorId="0" shapeId="0">
      <text>
        <r>
          <rPr>
            <sz val="9"/>
            <color indexed="81"/>
            <rFont val="MS P ゴシック"/>
            <family val="3"/>
            <charset val="128"/>
          </rPr>
          <t>数字７桁を入力
※－不要</t>
        </r>
      </text>
    </comment>
    <comment ref="N77" authorId="0" shapeId="0">
      <text>
        <r>
          <rPr>
            <sz val="9"/>
            <color indexed="81"/>
            <rFont val="MS P ゴシック"/>
            <family val="3"/>
            <charset val="128"/>
          </rPr>
          <t xml:space="preserve">
姓と名の間に１マスあける</t>
        </r>
      </text>
    </comment>
    <comment ref="N79" authorId="0" shapeId="0">
      <text>
        <r>
          <rPr>
            <sz val="9"/>
            <color indexed="81"/>
            <rFont val="MS P ゴシック"/>
            <family val="3"/>
            <charset val="128"/>
          </rPr>
          <t>H5.4.1生まれの場合
　4050401　と入力
S63.4.1生まれの場合
　3630401　と入力</t>
        </r>
      </text>
    </comment>
    <comment ref="N80" authorId="0" shapeId="0">
      <text>
        <r>
          <rPr>
            <sz val="9"/>
            <color indexed="81"/>
            <rFont val="MS P ゴシック"/>
            <family val="3"/>
            <charset val="128"/>
          </rPr>
          <t>数字10桁を入力
※－不要</t>
        </r>
      </text>
    </comment>
  </commentList>
</comments>
</file>

<file path=xl/comments3.xml><?xml version="1.0" encoding="utf-8"?>
<comments xmlns="http://schemas.openxmlformats.org/spreadsheetml/2006/main">
  <authors>
    <author>最高裁判所</author>
  </authors>
  <commentList>
    <comment ref="N56" authorId="0" shapeId="0">
      <text>
        <r>
          <rPr>
            <sz val="9"/>
            <color indexed="81"/>
            <rFont val="MS P ゴシック"/>
            <family val="3"/>
            <charset val="128"/>
          </rPr>
          <t>R5.4.1
など作成日を入力</t>
        </r>
      </text>
    </comment>
    <comment ref="N61" authorId="0" shapeId="0">
      <text>
        <r>
          <rPr>
            <sz val="9"/>
            <color indexed="81"/>
            <rFont val="MS P ゴシック"/>
            <family val="3"/>
            <charset val="128"/>
          </rPr>
          <t xml:space="preserve">
姓と名の間に１マスあける</t>
        </r>
      </text>
    </comment>
    <comment ref="N62" authorId="0" shapeId="0">
      <text>
        <r>
          <rPr>
            <sz val="9"/>
            <color indexed="81"/>
            <rFont val="MS P ゴシック"/>
            <family val="3"/>
            <charset val="128"/>
          </rPr>
          <t>H5.4.1生まれの場合
　4050401　と入力
S63.4.1生まれの場合
　3630401　と入力</t>
        </r>
      </text>
    </comment>
    <comment ref="N63" authorId="0" shapeId="0">
      <text>
        <r>
          <rPr>
            <sz val="9"/>
            <color indexed="81"/>
            <rFont val="MS P ゴシック"/>
            <family val="3"/>
            <charset val="128"/>
          </rPr>
          <t>男性：1　女性：2</t>
        </r>
      </text>
    </comment>
    <comment ref="N69" authorId="0" shapeId="0">
      <text>
        <r>
          <rPr>
            <sz val="9"/>
            <color indexed="81"/>
            <rFont val="MS P ゴシック"/>
            <family val="3"/>
            <charset val="128"/>
          </rPr>
          <t>数字７桁を入力
※－不要</t>
        </r>
      </text>
    </comment>
    <comment ref="N77" authorId="0" shapeId="0">
      <text>
        <r>
          <rPr>
            <sz val="9"/>
            <color indexed="81"/>
            <rFont val="MS P ゴシック"/>
            <family val="3"/>
            <charset val="128"/>
          </rPr>
          <t xml:space="preserve">
姓と名の間に１マスあける</t>
        </r>
      </text>
    </comment>
    <comment ref="N79" authorId="0" shapeId="0">
      <text>
        <r>
          <rPr>
            <sz val="9"/>
            <color indexed="81"/>
            <rFont val="MS P ゴシック"/>
            <family val="3"/>
            <charset val="128"/>
          </rPr>
          <t>H5.4.1生まれの場合
　4050401　と入力
S63.4.1生まれの場合
　3630401　と入力</t>
        </r>
      </text>
    </comment>
    <comment ref="N80" authorId="0" shapeId="0">
      <text>
        <r>
          <rPr>
            <sz val="9"/>
            <color indexed="81"/>
            <rFont val="MS P ゴシック"/>
            <family val="3"/>
            <charset val="128"/>
          </rPr>
          <t>数字10桁を入力
※－不要</t>
        </r>
      </text>
    </comment>
  </commentList>
</comments>
</file>

<file path=xl/sharedStrings.xml><?xml version="1.0" encoding="utf-8"?>
<sst xmlns="http://schemas.openxmlformats.org/spreadsheetml/2006/main" count="673" uniqueCount="215">
  <si>
    <t>作成年月日</t>
    <rPh sb="0" eb="2">
      <t>サクセイ</t>
    </rPh>
    <rPh sb="2" eb="5">
      <t>ネンガッピ</t>
    </rPh>
    <phoneticPr fontId="4"/>
  </si>
  <si>
    <t>職員番号</t>
    <rPh sb="0" eb="2">
      <t>ショクイン</t>
    </rPh>
    <rPh sb="2" eb="4">
      <t>バンゴウ</t>
    </rPh>
    <phoneticPr fontId="4"/>
  </si>
  <si>
    <t>組合員氏名（カナ）</t>
    <rPh sb="0" eb="3">
      <t>クミアイイン</t>
    </rPh>
    <rPh sb="3" eb="5">
      <t>シメイ</t>
    </rPh>
    <phoneticPr fontId="4"/>
  </si>
  <si>
    <t>姓</t>
    <rPh sb="0" eb="1">
      <t>セイ</t>
    </rPh>
    <phoneticPr fontId="4"/>
  </si>
  <si>
    <t>名</t>
    <rPh sb="0" eb="1">
      <t>メイ</t>
    </rPh>
    <phoneticPr fontId="4"/>
  </si>
  <si>
    <t>生年月日</t>
    <rPh sb="0" eb="2">
      <t>セイネン</t>
    </rPh>
    <rPh sb="2" eb="4">
      <t>ガッピ</t>
    </rPh>
    <phoneticPr fontId="4"/>
  </si>
  <si>
    <t>性　別</t>
    <rPh sb="0" eb="1">
      <t>セイ</t>
    </rPh>
    <rPh sb="2" eb="3">
      <t>ベツ</t>
    </rPh>
    <phoneticPr fontId="4"/>
  </si>
  <si>
    <t>組合員氏名変更</t>
    <rPh sb="0" eb="3">
      <t>クミアイイン</t>
    </rPh>
    <rPh sb="3" eb="5">
      <t>シメイ</t>
    </rPh>
    <rPh sb="5" eb="7">
      <t>ヘンコウ</t>
    </rPh>
    <phoneticPr fontId="4"/>
  </si>
  <si>
    <t>組合員住所変更</t>
    <rPh sb="0" eb="3">
      <t>クミアイイン</t>
    </rPh>
    <rPh sb="3" eb="5">
      <t>ジュウショ</t>
    </rPh>
    <rPh sb="5" eb="7">
      <t>ヘンコウ</t>
    </rPh>
    <phoneticPr fontId="4"/>
  </si>
  <si>
    <t>被扶養配偶者
氏名変更（訂正）</t>
    <rPh sb="0" eb="3">
      <t>ヒフヨウ</t>
    </rPh>
    <rPh sb="3" eb="6">
      <t>ハイグウシャ</t>
    </rPh>
    <rPh sb="7" eb="9">
      <t>シメイ</t>
    </rPh>
    <rPh sb="9" eb="11">
      <t>ヘンコウ</t>
    </rPh>
    <rPh sb="12" eb="14">
      <t>テイセイ</t>
    </rPh>
    <phoneticPr fontId="4"/>
  </si>
  <si>
    <t>被扶養配偶者
生年月日訂正</t>
    <rPh sb="0" eb="3">
      <t>ヒフヨウ</t>
    </rPh>
    <rPh sb="3" eb="6">
      <t>ハイグウシャ</t>
    </rPh>
    <rPh sb="7" eb="9">
      <t>セイネン</t>
    </rPh>
    <rPh sb="9" eb="11">
      <t>ガッピ</t>
    </rPh>
    <rPh sb="11" eb="13">
      <t>テイセイ</t>
    </rPh>
    <phoneticPr fontId="4"/>
  </si>
  <si>
    <t>被扶養者配偶者の認定年月日の修正</t>
    <rPh sb="0" eb="4">
      <t>ヒフヨウシャ</t>
    </rPh>
    <rPh sb="4" eb="7">
      <t>ハイグウシャ</t>
    </rPh>
    <rPh sb="8" eb="10">
      <t>ニンテイ</t>
    </rPh>
    <rPh sb="10" eb="13">
      <t>ネンガッピ</t>
    </rPh>
    <rPh sb="14" eb="16">
      <t>シュウセイ</t>
    </rPh>
    <phoneticPr fontId="4"/>
  </si>
  <si>
    <t>組合員氏名(漢字)</t>
    <rPh sb="0" eb="3">
      <t>クミアイイン</t>
    </rPh>
    <rPh sb="3" eb="5">
      <t>シメイ</t>
    </rPh>
    <rPh sb="6" eb="8">
      <t>カンジ</t>
    </rPh>
    <phoneticPr fontId="4"/>
  </si>
  <si>
    <t>郵便番号</t>
    <rPh sb="0" eb="4">
      <t>ユウビンバンゴウ</t>
    </rPh>
    <phoneticPr fontId="4"/>
  </si>
  <si>
    <t>住所Ⅰ(カナ)</t>
    <rPh sb="0" eb="2">
      <t>ジュウショ</t>
    </rPh>
    <phoneticPr fontId="4"/>
  </si>
  <si>
    <t>都道府県</t>
    <rPh sb="0" eb="4">
      <t>トドウフケン</t>
    </rPh>
    <phoneticPr fontId="4"/>
  </si>
  <si>
    <t>住所Ⅰ(漢字)</t>
    <rPh sb="0" eb="2">
      <t>ジュウショ</t>
    </rPh>
    <rPh sb="4" eb="6">
      <t>カンジ</t>
    </rPh>
    <phoneticPr fontId="4"/>
  </si>
  <si>
    <t>住所Ⅱ(カナ)</t>
    <rPh sb="0" eb="2">
      <t>ジュウショ</t>
    </rPh>
    <phoneticPr fontId="4"/>
  </si>
  <si>
    <t>住所Ⅱ(漢字)</t>
    <rPh sb="0" eb="2">
      <t>ジュウショ</t>
    </rPh>
    <rPh sb="4" eb="6">
      <t>カンジ</t>
    </rPh>
    <phoneticPr fontId="4"/>
  </si>
  <si>
    <t>住所Ⅲ(カナ)</t>
    <rPh sb="0" eb="2">
      <t>ジュウショ</t>
    </rPh>
    <phoneticPr fontId="4"/>
  </si>
  <si>
    <t>住所Ⅲ(漢字)</t>
    <rPh sb="0" eb="2">
      <t>ジュウショ</t>
    </rPh>
    <rPh sb="4" eb="6">
      <t>カンジ</t>
    </rPh>
    <phoneticPr fontId="4"/>
  </si>
  <si>
    <t>配偶者氏名(ｶﾅ)</t>
    <rPh sb="0" eb="3">
      <t>ハイグウシャ</t>
    </rPh>
    <rPh sb="3" eb="5">
      <t>シメイ</t>
    </rPh>
    <phoneticPr fontId="4"/>
  </si>
  <si>
    <t>配偶者氏名（漢字)</t>
    <rPh sb="0" eb="3">
      <t>ハイグウシャ</t>
    </rPh>
    <rPh sb="3" eb="5">
      <t>シメイ</t>
    </rPh>
    <rPh sb="6" eb="8">
      <t>カンジ</t>
    </rPh>
    <phoneticPr fontId="4"/>
  </si>
  <si>
    <t>配偶者生年月日</t>
    <rPh sb="0" eb="3">
      <t>ハイグウシャ</t>
    </rPh>
    <rPh sb="3" eb="5">
      <t>セイネン</t>
    </rPh>
    <rPh sb="5" eb="7">
      <t>ガッピ</t>
    </rPh>
    <phoneticPr fontId="4"/>
  </si>
  <si>
    <t>配偶者
基礎年金番号</t>
    <rPh sb="0" eb="3">
      <t>ハイグウシャ</t>
    </rPh>
    <rPh sb="4" eb="6">
      <t>キソ</t>
    </rPh>
    <rPh sb="6" eb="8">
      <t>ネンキン</t>
    </rPh>
    <rPh sb="8" eb="10">
      <t>バンゴウ</t>
    </rPh>
    <phoneticPr fontId="4"/>
  </si>
  <si>
    <t>別紙様式２</t>
  </si>
  <si>
    <t>長 期 組 合 員 資 格 変 更 届</t>
  </si>
  <si>
    <t>①</t>
    <phoneticPr fontId="4"/>
  </si>
  <si>
    <t>共 通 ヘ ッ ド</t>
  </si>
  <si>
    <t>記号</t>
  </si>
  <si>
    <t>コード番号</t>
  </si>
  <si>
    <t>④長期組合員番号（9桁）</t>
  </si>
  <si>
    <t>共済組合名</t>
  </si>
  <si>
    <t>②</t>
  </si>
  <si>
    <t>③</t>
  </si>
  <si>
    <t>組合</t>
  </si>
  <si>
    <t>支部等</t>
  </si>
  <si>
    <t>支 部 又 は
所 属 所 名</t>
    <phoneticPr fontId="4"/>
  </si>
  <si>
    <t>Ｙ</t>
  </si>
  <si>
    <t>（変更内容にかかわらず
必ず記入してください）</t>
    <phoneticPr fontId="4"/>
  </si>
  <si>
    <t>⑤ 組合員氏名(氏名変更の場合は変更後の氏名)</t>
  </si>
  <si>
    <t>⑥ 生年月日</t>
  </si>
  <si>
    <t>⑦性別</t>
  </si>
  <si>
    <t xml:space="preserve">※ 元号コード
（昭和：3､平成：4、令和：5）
※ 性別コード
（男性：1､女性：2） </t>
    <rPh sb="19" eb="21">
      <t>レイワ</t>
    </rPh>
    <phoneticPr fontId="4"/>
  </si>
  <si>
    <t>※ 氏と名の間は１マスあけ、濁点も１マス使います。</t>
  </si>
  <si>
    <t>元</t>
  </si>
  <si>
    <t>年</t>
  </si>
  <si>
    <t>月</t>
  </si>
  <si>
    <t>日</t>
  </si>
  <si>
    <t>カナ
（A01）</t>
    <phoneticPr fontId="4"/>
  </si>
  <si>
    <t xml:space="preserve"> 長  期  組  合  員  の  変  更  欄</t>
  </si>
  <si>
    <t>⑧長期組合員     (A01)</t>
  </si>
  <si>
    <t xml:space="preserve">※ 該当する項目
　コードの「１」
　をすべて○で囲
　んでください。                                                    </t>
    <phoneticPr fontId="3"/>
  </si>
  <si>
    <t>氏名変更</t>
  </si>
  <si>
    <t>住所変更</t>
  </si>
  <si>
    <t>⑨漢字氏名</t>
  </si>
  <si>
    <t>※ 漢字氏名の変更・修正の場合のみ記入
　してください。</t>
    <rPh sb="10" eb="12">
      <t>シュウセイ</t>
    </rPh>
    <phoneticPr fontId="3"/>
  </si>
  <si>
    <t>漢字       (A02)</t>
  </si>
  <si>
    <t>（氏）</t>
  </si>
  <si>
    <t>（名）</t>
  </si>
  <si>
    <t>⑩住所Ⅰ      郵便番号    （7桁）</t>
  </si>
  <si>
    <t>カナ
（B01）</t>
    <phoneticPr fontId="4"/>
  </si>
  <si>
    <t>※ 住所欄は住所変更等があった場合のみ変更後の住所を記入してください。
   なお、カナを記入する際、都道府県と市・区の間及び町村・番地の間は１マス
   あけます。</t>
    <phoneticPr fontId="3"/>
  </si>
  <si>
    <t>－</t>
  </si>
  <si>
    <t xml:space="preserve"> (都道府県から郡、市、区まで）</t>
    <phoneticPr fontId="4"/>
  </si>
  <si>
    <t>漢字       (C01)</t>
  </si>
  <si>
    <t>住所Ⅱ                  (町、村、番地）</t>
  </si>
  <si>
    <t>カナ
（B02）</t>
    <phoneticPr fontId="4"/>
  </si>
  <si>
    <t>漢字       (C02)</t>
  </si>
  <si>
    <t>住所Ⅲ                 (様方、マンション名・号室等）</t>
  </si>
  <si>
    <t>カナ
（B03）</t>
    <phoneticPr fontId="4"/>
  </si>
  <si>
    <t>漢字       (C03)</t>
  </si>
  <si>
    <t xml:space="preserve"> 被  扶  養  配  偶  者  の  変  更  欄</t>
  </si>
  <si>
    <t>⑪被扶養      配偶者</t>
  </si>
  <si>
    <t>被扶養配偶者氏名(変更の場合は変更後の氏名)</t>
  </si>
  <si>
    <t>生年月日</t>
  </si>
  <si>
    <t>基礎年金番号（10桁）</t>
  </si>
  <si>
    <t>※ 被扶養配偶者に変更があった場合は、変更内容にかかわらずカナ氏名欄・
  生年月日欄は必ず記入してください。</t>
    <phoneticPr fontId="3"/>
  </si>
  <si>
    <t>※被扶養配偶者の認定又は認定
　取消の場合は記入してください。</t>
    <rPh sb="16" eb="17">
      <t>ト</t>
    </rPh>
    <phoneticPr fontId="3"/>
  </si>
  <si>
    <t>カナ
（D01）</t>
    <phoneticPr fontId="4"/>
  </si>
  <si>
    <t>被扶養配偶者(D01)</t>
  </si>
  <si>
    <t xml:space="preserve">※ 該当する項目
　コードの「１」
　を○で囲んで
  ください。                                                    </t>
    <phoneticPr fontId="3"/>
  </si>
  <si>
    <t>氏名変更（訂正）</t>
    <phoneticPr fontId="3"/>
  </si>
  <si>
    <t>生年月日訂正</t>
    <phoneticPr fontId="3"/>
  </si>
  <si>
    <t>認定又は取消</t>
    <rPh sb="0" eb="2">
      <t>ニンテイ</t>
    </rPh>
    <rPh sb="2" eb="3">
      <t>マタ</t>
    </rPh>
    <rPh sb="4" eb="6">
      <t>トリケ</t>
    </rPh>
    <phoneticPr fontId="4"/>
  </si>
  <si>
    <t>認定年月日の修正</t>
    <phoneticPr fontId="3"/>
  </si>
  <si>
    <t>漢字氏名</t>
  </si>
  <si>
    <t>※ 被扶養配偶者を新たに認定した場合及
　び漢字氏名変更・修正の場合に記入して
　ください。</t>
    <rPh sb="2" eb="5">
      <t>ヒフヨウ</t>
    </rPh>
    <rPh sb="5" eb="8">
      <t>ハイグウシャ</t>
    </rPh>
    <rPh sb="9" eb="10">
      <t>アラ</t>
    </rPh>
    <rPh sb="12" eb="14">
      <t>ニンテイ</t>
    </rPh>
    <rPh sb="16" eb="18">
      <t>バアイ</t>
    </rPh>
    <rPh sb="18" eb="19">
      <t>オヨ</t>
    </rPh>
    <rPh sb="22" eb="24">
      <t>カンジ</t>
    </rPh>
    <rPh sb="24" eb="26">
      <t>シメイ</t>
    </rPh>
    <rPh sb="26" eb="28">
      <t>ヘンコウ</t>
    </rPh>
    <rPh sb="29" eb="31">
      <t>シュウセイ</t>
    </rPh>
    <rPh sb="32" eb="34">
      <t>バアイ</t>
    </rPh>
    <phoneticPr fontId="3"/>
  </si>
  <si>
    <t>漢字       (D02)</t>
  </si>
  <si>
    <t>認定又は認定        取消等             (D01)</t>
  </si>
  <si>
    <t>※ 該当する内容の変更区分コードを必ず記入してください。
１…被扶養配偶者を認定した場合
２…死亡以外の事由により被扶養配偶者の認定を取消した場合
３…死亡により被扶養配偶者の認定を取消した場合
８…被扶養配偶者の認定年月日を修正した場合
９…被扶養配偶者の氏名・生年月日を変更又は修正した場合</t>
    <phoneticPr fontId="3"/>
  </si>
  <si>
    <t>変更    区分</t>
  </si>
  <si>
    <t>認定・取消年月日</t>
  </si>
  <si>
    <t>※ 被扶養配偶者を認定又は取消した
　場合と認定年月日を修正する場合の
　み認定・取消年月日を記入してくだ
　さい。(国民年金第3号被保険者の該
　当又は不該当となった年月日を記入
　してください。)</t>
    <rPh sb="59" eb="61">
      <t>コクミン</t>
    </rPh>
    <rPh sb="61" eb="63">
      <t>ネンキン</t>
    </rPh>
    <rPh sb="63" eb="64">
      <t>ダイ</t>
    </rPh>
    <rPh sb="65" eb="66">
      <t>ゴウ</t>
    </rPh>
    <rPh sb="66" eb="67">
      <t>ヒ</t>
    </rPh>
    <rPh sb="67" eb="68">
      <t>ホ</t>
    </rPh>
    <rPh sb="68" eb="69">
      <t>ケン</t>
    </rPh>
    <rPh sb="69" eb="70">
      <t>シャ</t>
    </rPh>
    <rPh sb="75" eb="76">
      <t>マタ</t>
    </rPh>
    <rPh sb="77" eb="78">
      <t>フ</t>
    </rPh>
    <rPh sb="78" eb="80">
      <t>ガイトウ</t>
    </rPh>
    <rPh sb="84" eb="85">
      <t>ネン</t>
    </rPh>
    <rPh sb="85" eb="87">
      <t>ガッピ</t>
    </rPh>
    <rPh sb="88" eb="90">
      <t>キニュウ</t>
    </rPh>
    <phoneticPr fontId="3"/>
  </si>
  <si>
    <t>※漢字項目以外のデータは、すべて半角で入力する。</t>
    <rPh sb="1" eb="3">
      <t>カンジ</t>
    </rPh>
    <rPh sb="3" eb="5">
      <t>コウモク</t>
    </rPh>
    <rPh sb="5" eb="7">
      <t>イガイ</t>
    </rPh>
    <rPh sb="16" eb="18">
      <t>ハンカク</t>
    </rPh>
    <rPh sb="19" eb="21">
      <t>ニュウリョク</t>
    </rPh>
    <phoneticPr fontId="4"/>
  </si>
  <si>
    <t>作成年月日</t>
    <rPh sb="0" eb="2">
      <t>サクセイ</t>
    </rPh>
    <rPh sb="2" eb="5">
      <t>ネンガッピ</t>
    </rPh>
    <phoneticPr fontId="3"/>
  </si>
  <si>
    <t>組合・支部コード</t>
    <rPh sb="0" eb="2">
      <t>クミアイ</t>
    </rPh>
    <rPh sb="3" eb="5">
      <t>シブ</t>
    </rPh>
    <phoneticPr fontId="4"/>
  </si>
  <si>
    <t>13</t>
    <phoneticPr fontId="4"/>
  </si>
  <si>
    <t>組合名</t>
    <rPh sb="0" eb="2">
      <t>クミアイ</t>
    </rPh>
    <rPh sb="2" eb="3">
      <t>メイ</t>
    </rPh>
    <phoneticPr fontId="4"/>
  </si>
  <si>
    <t>裁判所共済組合</t>
    <rPh sb="0" eb="3">
      <t>サイバンショ</t>
    </rPh>
    <rPh sb="3" eb="5">
      <t>キョウサイ</t>
    </rPh>
    <rPh sb="5" eb="7">
      <t>クミアイ</t>
    </rPh>
    <phoneticPr fontId="4"/>
  </si>
  <si>
    <t>支部名</t>
    <rPh sb="0" eb="2">
      <t>シブ</t>
    </rPh>
    <rPh sb="2" eb="3">
      <t>メイ</t>
    </rPh>
    <phoneticPr fontId="4"/>
  </si>
  <si>
    <t>長期組合員番号</t>
    <rPh sb="0" eb="7">
      <t>チョウキクミアイインバンゴウ</t>
    </rPh>
    <phoneticPr fontId="4"/>
  </si>
  <si>
    <t>組合員　氏名（カナ）　半角</t>
    <rPh sb="0" eb="3">
      <t>クミアイイン</t>
    </rPh>
    <phoneticPr fontId="4"/>
  </si>
  <si>
    <t>生年月日</t>
    <rPh sb="0" eb="4">
      <t>セイネンガッピ</t>
    </rPh>
    <phoneticPr fontId="4"/>
  </si>
  <si>
    <t>性　　別</t>
    <rPh sb="0" eb="4">
      <t>セイベツ</t>
    </rPh>
    <phoneticPr fontId="4"/>
  </si>
  <si>
    <t>氏名変更</t>
    <rPh sb="0" eb="2">
      <t>シメイ</t>
    </rPh>
    <rPh sb="2" eb="4">
      <t>ヘンコウ</t>
    </rPh>
    <phoneticPr fontId="3"/>
  </si>
  <si>
    <t>…</t>
    <phoneticPr fontId="3"/>
  </si>
  <si>
    <t>氏名変更を行う場合には、｢1｣を入力し、該当しない場合は、スペースになります。</t>
    <rPh sb="0" eb="2">
      <t>シメイ</t>
    </rPh>
    <rPh sb="2" eb="4">
      <t>ヘンコウ</t>
    </rPh>
    <rPh sb="5" eb="6">
      <t>オコナ</t>
    </rPh>
    <rPh sb="7" eb="9">
      <t>バアイ</t>
    </rPh>
    <rPh sb="20" eb="22">
      <t>ガイトウ</t>
    </rPh>
    <rPh sb="25" eb="27">
      <t>バアイ</t>
    </rPh>
    <phoneticPr fontId="3"/>
  </si>
  <si>
    <t>氏名（漢字）</t>
    <rPh sb="0" eb="2">
      <t>シメイ</t>
    </rPh>
    <rPh sb="3" eb="5">
      <t>カンジ</t>
    </rPh>
    <phoneticPr fontId="4"/>
  </si>
  <si>
    <t>住所変更</t>
    <rPh sb="0" eb="2">
      <t>ジュウショ</t>
    </rPh>
    <rPh sb="2" eb="4">
      <t>ヘンコウ</t>
    </rPh>
    <phoneticPr fontId="3"/>
  </si>
  <si>
    <t>住所変更を行う場合には、｢1｣を入力し、該当しない場合は、スペースになります。</t>
    <rPh sb="0" eb="2">
      <t>ジュウショ</t>
    </rPh>
    <rPh sb="2" eb="4">
      <t>ヘンコウ</t>
    </rPh>
    <rPh sb="5" eb="6">
      <t>オコナ</t>
    </rPh>
    <rPh sb="7" eb="9">
      <t>バアイ</t>
    </rPh>
    <rPh sb="20" eb="22">
      <t>ガイトウ</t>
    </rPh>
    <rPh sb="25" eb="27">
      <t>バアイ</t>
    </rPh>
    <phoneticPr fontId="3"/>
  </si>
  <si>
    <t>郵便番号</t>
    <rPh sb="0" eb="4">
      <t>ユウビンバンゴウ</t>
    </rPh>
    <phoneticPr fontId="3"/>
  </si>
  <si>
    <t>住所Ⅰ（カナ）</t>
    <rPh sb="0" eb="2">
      <t>ジュウショ</t>
    </rPh>
    <phoneticPr fontId="4"/>
  </si>
  <si>
    <t>住所Ⅰ（漢字）</t>
    <rPh sb="0" eb="2">
      <t>ジュウショ</t>
    </rPh>
    <rPh sb="4" eb="6">
      <t>カンジ</t>
    </rPh>
    <phoneticPr fontId="4"/>
  </si>
  <si>
    <t>住所Ⅱ（カナ）</t>
    <rPh sb="0" eb="2">
      <t>ジュウショ</t>
    </rPh>
    <phoneticPr fontId="4"/>
  </si>
  <si>
    <t>住所Ⅱ（漢字）</t>
    <rPh sb="0" eb="2">
      <t>ジュウショ</t>
    </rPh>
    <rPh sb="4" eb="6">
      <t>カンジ</t>
    </rPh>
    <phoneticPr fontId="4"/>
  </si>
  <si>
    <t>住所Ⅲ（カナ）</t>
    <rPh sb="0" eb="2">
      <t>ジュウショ</t>
    </rPh>
    <phoneticPr fontId="4"/>
  </si>
  <si>
    <t>住所Ⅲ（漢字）</t>
    <rPh sb="0" eb="2">
      <t>ジュウショ</t>
    </rPh>
    <rPh sb="4" eb="6">
      <t>カンジ</t>
    </rPh>
    <phoneticPr fontId="4"/>
  </si>
  <si>
    <t>配偶者　氏名（カナ）</t>
    <rPh sb="0" eb="3">
      <t>ハイグウシャ</t>
    </rPh>
    <phoneticPr fontId="4"/>
  </si>
  <si>
    <t>被扶養配偶者の氏名（漢字）は初回認定時のみ入力してください。</t>
    <rPh sb="0" eb="3">
      <t>ヒフヨウ</t>
    </rPh>
    <rPh sb="3" eb="6">
      <t>ハイグウシャ</t>
    </rPh>
    <rPh sb="7" eb="9">
      <t>シメイ</t>
    </rPh>
    <rPh sb="10" eb="12">
      <t>カンジ</t>
    </rPh>
    <rPh sb="14" eb="16">
      <t>ショカイ</t>
    </rPh>
    <rPh sb="16" eb="18">
      <t>ニンテイ</t>
    </rPh>
    <rPh sb="18" eb="19">
      <t>ジ</t>
    </rPh>
    <rPh sb="21" eb="23">
      <t>ニュウリョク</t>
    </rPh>
    <phoneticPr fontId="3"/>
  </si>
  <si>
    <t>基礎年金番号</t>
    <rPh sb="0" eb="4">
      <t>キソネンキン</t>
    </rPh>
    <rPh sb="4" eb="6">
      <t>バンゴウ</t>
    </rPh>
    <phoneticPr fontId="4"/>
  </si>
  <si>
    <t>氏名変更（訂正）</t>
    <rPh sb="0" eb="2">
      <t>シメイ</t>
    </rPh>
    <rPh sb="2" eb="4">
      <t>ヘンコウ</t>
    </rPh>
    <rPh sb="5" eb="7">
      <t>テイセイ</t>
    </rPh>
    <phoneticPr fontId="3"/>
  </si>
  <si>
    <t>被扶養配偶者の氏名変更（訂正）を行う場合には、｢1｣を入力し、行わない場合は、スペースです｡</t>
    <rPh sb="0" eb="3">
      <t>ヒフヨウ</t>
    </rPh>
    <rPh sb="3" eb="6">
      <t>ハイグウシャ</t>
    </rPh>
    <rPh sb="7" eb="9">
      <t>シメイ</t>
    </rPh>
    <rPh sb="9" eb="11">
      <t>ヘンコウ</t>
    </rPh>
    <rPh sb="12" eb="14">
      <t>テイセイ</t>
    </rPh>
    <rPh sb="16" eb="17">
      <t>オコナ</t>
    </rPh>
    <rPh sb="18" eb="20">
      <t>バアイ</t>
    </rPh>
    <rPh sb="31" eb="32">
      <t>オコナ</t>
    </rPh>
    <rPh sb="35" eb="37">
      <t>バアイ</t>
    </rPh>
    <phoneticPr fontId="3"/>
  </si>
  <si>
    <t>生年月日訂正</t>
    <rPh sb="0" eb="2">
      <t>セイネン</t>
    </rPh>
    <rPh sb="2" eb="4">
      <t>ガッピ</t>
    </rPh>
    <rPh sb="4" eb="6">
      <t>テイセイ</t>
    </rPh>
    <phoneticPr fontId="3"/>
  </si>
  <si>
    <t>被扶養配偶者の生年月日訂正を行う場合には、｢1｣を入力し、行わない場合は、スペースです｡</t>
    <rPh sb="0" eb="3">
      <t>ヒフヨウ</t>
    </rPh>
    <rPh sb="3" eb="6">
      <t>ハイグウシャ</t>
    </rPh>
    <rPh sb="7" eb="9">
      <t>セイネン</t>
    </rPh>
    <rPh sb="9" eb="11">
      <t>ガッピ</t>
    </rPh>
    <rPh sb="11" eb="13">
      <t>テイセイ</t>
    </rPh>
    <rPh sb="14" eb="15">
      <t>オコナ</t>
    </rPh>
    <rPh sb="16" eb="18">
      <t>バアイ</t>
    </rPh>
    <rPh sb="29" eb="30">
      <t>オコナ</t>
    </rPh>
    <rPh sb="33" eb="35">
      <t>バアイ</t>
    </rPh>
    <phoneticPr fontId="3"/>
  </si>
  <si>
    <t>認定又は取消</t>
    <rPh sb="0" eb="2">
      <t>ニンテイ</t>
    </rPh>
    <rPh sb="2" eb="3">
      <t>マタ</t>
    </rPh>
    <rPh sb="4" eb="6">
      <t>トリケシ</t>
    </rPh>
    <phoneticPr fontId="3"/>
  </si>
  <si>
    <t>被扶養配偶者の認定又は取消を行う場合には、｢1｣を入力し、行わない場合は、スペースです｡</t>
    <rPh sb="0" eb="3">
      <t>ヒフヨウ</t>
    </rPh>
    <rPh sb="3" eb="6">
      <t>ハイグウシャ</t>
    </rPh>
    <rPh sb="7" eb="9">
      <t>ニンテイ</t>
    </rPh>
    <rPh sb="9" eb="10">
      <t>マタ</t>
    </rPh>
    <rPh sb="11" eb="13">
      <t>トリケシ</t>
    </rPh>
    <rPh sb="14" eb="15">
      <t>オコナ</t>
    </rPh>
    <rPh sb="16" eb="18">
      <t>バアイ</t>
    </rPh>
    <rPh sb="29" eb="30">
      <t>オコナ</t>
    </rPh>
    <rPh sb="33" eb="35">
      <t>バアイ</t>
    </rPh>
    <phoneticPr fontId="3"/>
  </si>
  <si>
    <t>認定年月日の修正変更</t>
    <rPh sb="0" eb="2">
      <t>ニンテイ</t>
    </rPh>
    <rPh sb="2" eb="5">
      <t>ネンガッピ</t>
    </rPh>
    <rPh sb="6" eb="8">
      <t>シュウセイ</t>
    </rPh>
    <rPh sb="8" eb="10">
      <t>ヘンコウ</t>
    </rPh>
    <phoneticPr fontId="3"/>
  </si>
  <si>
    <t>被扶養配偶者の認定年月日の修正を行う場合には、｢1｣を入力し、行わない場合は、スペースです｡</t>
    <rPh sb="0" eb="3">
      <t>ヒフヨウ</t>
    </rPh>
    <rPh sb="3" eb="6">
      <t>ハイグウシャ</t>
    </rPh>
    <rPh sb="7" eb="9">
      <t>ニンテイ</t>
    </rPh>
    <rPh sb="9" eb="12">
      <t>ネンガッピ</t>
    </rPh>
    <rPh sb="13" eb="15">
      <t>シュウセイ</t>
    </rPh>
    <rPh sb="16" eb="17">
      <t>オコナ</t>
    </rPh>
    <rPh sb="18" eb="20">
      <t>バアイ</t>
    </rPh>
    <rPh sb="31" eb="32">
      <t>オコナ</t>
    </rPh>
    <rPh sb="35" eb="37">
      <t>バアイ</t>
    </rPh>
    <phoneticPr fontId="3"/>
  </si>
  <si>
    <t>変更区分</t>
    <rPh sb="0" eb="2">
      <t>ヘンコウ</t>
    </rPh>
    <rPh sb="2" eb="4">
      <t>クブン</t>
    </rPh>
    <phoneticPr fontId="3"/>
  </si>
  <si>
    <t>該当する｢1｣､｢2｣､｢3｣､｢8｣､｢9｣のいずれかを入力してください。｡</t>
    <rPh sb="0" eb="2">
      <t>ガイトウ</t>
    </rPh>
    <rPh sb="29" eb="31">
      <t>ニュウリョク</t>
    </rPh>
    <phoneticPr fontId="3"/>
  </si>
  <si>
    <t>認定・取消年月日</t>
    <rPh sb="0" eb="2">
      <t>ニンテイ</t>
    </rPh>
    <rPh sb="3" eb="5">
      <t>トリケシ</t>
    </rPh>
    <rPh sb="5" eb="8">
      <t>ネンガッピ</t>
    </rPh>
    <phoneticPr fontId="3"/>
  </si>
  <si>
    <t>長 期 組 合 員 資 格 変 更 届</t>
    <phoneticPr fontId="4"/>
  </si>
  <si>
    <t>ｷﾖｳｻｲ ﾊﾅｺ</t>
    <phoneticPr fontId="4"/>
  </si>
  <si>
    <t>2</t>
    <phoneticPr fontId="4"/>
  </si>
  <si>
    <t>1</t>
    <phoneticPr fontId="4"/>
  </si>
  <si>
    <t>1028651</t>
  </si>
  <si>
    <t>ﾄｳｷﾖｳﾄ ﾁﾖﾀﾞｸ</t>
    <phoneticPr fontId="4"/>
  </si>
  <si>
    <t>東京都　千代田区</t>
    <rPh sb="0" eb="3">
      <t>トウキョウト</t>
    </rPh>
    <rPh sb="4" eb="8">
      <t>チヨダク</t>
    </rPh>
    <phoneticPr fontId="4"/>
  </si>
  <si>
    <t>ﾊﾔﾌﾞｻﾁﾖｳ 4-2</t>
    <phoneticPr fontId="4"/>
  </si>
  <si>
    <t>ｻｲﾊﾞﾝ ﾊﾅｺ</t>
    <phoneticPr fontId="4"/>
  </si>
  <si>
    <t>裁判</t>
    <rPh sb="0" eb="2">
      <t>サイバン</t>
    </rPh>
    <phoneticPr fontId="4"/>
  </si>
  <si>
    <t>花子</t>
    <rPh sb="0" eb="2">
      <t>ハナコ</t>
    </rPh>
    <phoneticPr fontId="4"/>
  </si>
  <si>
    <t>ｷﾖｳｻｲ ﾀﾛｳ</t>
    <phoneticPr fontId="4"/>
  </si>
  <si>
    <t>共済</t>
    <rPh sb="0" eb="2">
      <t>キョウサイ</t>
    </rPh>
    <phoneticPr fontId="4"/>
  </si>
  <si>
    <t>1122334455</t>
    <phoneticPr fontId="4"/>
  </si>
  <si>
    <t>氏名漢字</t>
    <rPh sb="0" eb="2">
      <t>シメイ</t>
    </rPh>
    <rPh sb="2" eb="4">
      <t>カンジ</t>
    </rPh>
    <phoneticPr fontId="36"/>
  </si>
  <si>
    <t>氏名カナ</t>
    <rPh sb="0" eb="2">
      <t>シメイ</t>
    </rPh>
    <phoneticPr fontId="36"/>
  </si>
  <si>
    <t>生年月日</t>
    <rPh sb="0" eb="2">
      <t>セイネン</t>
    </rPh>
    <rPh sb="2" eb="4">
      <t>ガッピ</t>
    </rPh>
    <phoneticPr fontId="36"/>
  </si>
  <si>
    <t>性別</t>
    <rPh sb="0" eb="2">
      <t>セイベツ</t>
    </rPh>
    <phoneticPr fontId="36"/>
  </si>
  <si>
    <t>漢字氏名変更</t>
    <rPh sb="0" eb="2">
      <t>カンジ</t>
    </rPh>
    <rPh sb="2" eb="4">
      <t>シメイ</t>
    </rPh>
    <rPh sb="4" eb="6">
      <t>ヘンコウ</t>
    </rPh>
    <phoneticPr fontId="36"/>
  </si>
  <si>
    <t>住所変更</t>
    <rPh sb="0" eb="2">
      <t>ジュウショ</t>
    </rPh>
    <rPh sb="2" eb="4">
      <t>ヘンコウ</t>
    </rPh>
    <phoneticPr fontId="36"/>
  </si>
  <si>
    <t>郵便番号</t>
    <rPh sb="0" eb="4">
      <t>ユウビンバンゴウ</t>
    </rPh>
    <phoneticPr fontId="36"/>
  </si>
  <si>
    <t>住所Ⅰ漢字</t>
    <rPh sb="0" eb="2">
      <t>ジュウショ</t>
    </rPh>
    <rPh sb="3" eb="5">
      <t>カンジ</t>
    </rPh>
    <phoneticPr fontId="36"/>
  </si>
  <si>
    <t>住所Ⅱ漢字</t>
    <rPh sb="0" eb="2">
      <t>ジュウショカンジ2</t>
    </rPh>
    <phoneticPr fontId="4"/>
  </si>
  <si>
    <t>住所Ⅲ漢字</t>
    <rPh sb="0" eb="2">
      <t>ジュウショ</t>
    </rPh>
    <rPh sb="3" eb="5">
      <t>カンジ</t>
    </rPh>
    <phoneticPr fontId="36"/>
  </si>
  <si>
    <t>住所Ⅰカナ</t>
    <rPh sb="0" eb="2">
      <t>ジュウショカンジ2</t>
    </rPh>
    <phoneticPr fontId="4"/>
  </si>
  <si>
    <t>住所Ⅱカナ</t>
    <rPh sb="0" eb="2">
      <t>ジュウショ</t>
    </rPh>
    <phoneticPr fontId="36"/>
  </si>
  <si>
    <t>住所Ⅲカナ</t>
    <rPh sb="0" eb="2">
      <t>ジュウショ</t>
    </rPh>
    <phoneticPr fontId="4"/>
  </si>
  <si>
    <t>被扶養配偶者氏名漢字</t>
    <rPh sb="0" eb="3">
      <t>ヒフヨウ</t>
    </rPh>
    <rPh sb="3" eb="6">
      <t>ハイグウシャ</t>
    </rPh>
    <rPh sb="6" eb="8">
      <t>シメイ</t>
    </rPh>
    <rPh sb="8" eb="10">
      <t>カンジ</t>
    </rPh>
    <phoneticPr fontId="4"/>
  </si>
  <si>
    <t>被扶養配偶者氏名（カナ）</t>
    <rPh sb="0" eb="3">
      <t>ヒフヨウ</t>
    </rPh>
    <rPh sb="3" eb="6">
      <t>ハイグウシャ</t>
    </rPh>
    <rPh sb="6" eb="8">
      <t>シメイ</t>
    </rPh>
    <phoneticPr fontId="4"/>
  </si>
  <si>
    <t>被扶養配偶者生年月日</t>
    <rPh sb="0" eb="3">
      <t>ヒフヨウ</t>
    </rPh>
    <rPh sb="3" eb="6">
      <t>ハイグウシャ</t>
    </rPh>
    <rPh sb="6" eb="8">
      <t>セイネン</t>
    </rPh>
    <rPh sb="8" eb="10">
      <t>ガッピ</t>
    </rPh>
    <phoneticPr fontId="4"/>
  </si>
  <si>
    <t>被扶養配偶者基礎年金番号</t>
    <rPh sb="0" eb="3">
      <t>ヒフヨウ</t>
    </rPh>
    <rPh sb="3" eb="6">
      <t>ハイグウシャ</t>
    </rPh>
    <rPh sb="6" eb="8">
      <t>キソ</t>
    </rPh>
    <rPh sb="8" eb="10">
      <t>ネンキン</t>
    </rPh>
    <rPh sb="10" eb="12">
      <t>バンゴウ</t>
    </rPh>
    <phoneticPr fontId="4"/>
  </si>
  <si>
    <t>男性</t>
    <rPh sb="0" eb="2">
      <t>ダンセイ</t>
    </rPh>
    <phoneticPr fontId="4"/>
  </si>
  <si>
    <t>女性</t>
    <rPh sb="0" eb="2">
      <t>ジョセイ</t>
    </rPh>
    <phoneticPr fontId="4"/>
  </si>
  <si>
    <t>〇</t>
    <phoneticPr fontId="4"/>
  </si>
  <si>
    <t>被扶養配偶者の
認定取消
（死亡以外）</t>
    <rPh sb="0" eb="3">
      <t>ヒフヨウ</t>
    </rPh>
    <rPh sb="3" eb="6">
      <t>ハイグウシャ</t>
    </rPh>
    <rPh sb="8" eb="10">
      <t>ニンテイ</t>
    </rPh>
    <rPh sb="10" eb="11">
      <t>ト</t>
    </rPh>
    <rPh sb="11" eb="12">
      <t>ケ</t>
    </rPh>
    <rPh sb="14" eb="16">
      <t>シボウ</t>
    </rPh>
    <rPh sb="16" eb="18">
      <t>イガイ</t>
    </rPh>
    <phoneticPr fontId="4"/>
  </si>
  <si>
    <t>被扶養配偶者の
認定取消
（死亡）</t>
    <rPh sb="0" eb="3">
      <t>ヒフヨウ</t>
    </rPh>
    <rPh sb="3" eb="6">
      <t>ハイグウシャ</t>
    </rPh>
    <rPh sb="8" eb="10">
      <t>ニンテイ</t>
    </rPh>
    <rPh sb="10" eb="11">
      <t>ト</t>
    </rPh>
    <rPh sb="11" eb="12">
      <t>ケ</t>
    </rPh>
    <rPh sb="14" eb="16">
      <t>シボウ</t>
    </rPh>
    <phoneticPr fontId="4"/>
  </si>
  <si>
    <t>認定・取消年月日</t>
    <rPh sb="0" eb="2">
      <t>ニンテイ</t>
    </rPh>
    <rPh sb="3" eb="5">
      <t>トリケシ</t>
    </rPh>
    <rPh sb="5" eb="8">
      <t>ネンガッピ</t>
    </rPh>
    <phoneticPr fontId="4"/>
  </si>
  <si>
    <t>変更区分</t>
    <rPh sb="0" eb="2">
      <t>ヘンコウ</t>
    </rPh>
    <rPh sb="2" eb="4">
      <t>クブン</t>
    </rPh>
    <phoneticPr fontId="4"/>
  </si>
  <si>
    <t>認定・取消年月日</t>
    <rPh sb="0" eb="2">
      <t>ニンテイ</t>
    </rPh>
    <rPh sb="3" eb="5">
      <t>トリケシ</t>
    </rPh>
    <rPh sb="5" eb="8">
      <t>ネンガッピ</t>
    </rPh>
    <phoneticPr fontId="4"/>
  </si>
  <si>
    <t>隼町　４－２</t>
    <rPh sb="0" eb="1">
      <t>ハヤブサ</t>
    </rPh>
    <rPh sb="1" eb="2">
      <t>チョウ</t>
    </rPh>
    <phoneticPr fontId="4"/>
  </si>
  <si>
    <t>花子</t>
    <rPh sb="0" eb="2">
      <t>ハナコ</t>
    </rPh>
    <phoneticPr fontId="4"/>
  </si>
  <si>
    <t>1028651</t>
    <phoneticPr fontId="4"/>
  </si>
  <si>
    <t>ﾄｳｷｮｳﾄ</t>
    <phoneticPr fontId="4"/>
  </si>
  <si>
    <t>ﾁﾖﾀﾞｸ</t>
    <phoneticPr fontId="4"/>
  </si>
  <si>
    <t>東京都</t>
    <rPh sb="0" eb="3">
      <t>トウキョウト</t>
    </rPh>
    <phoneticPr fontId="4"/>
  </si>
  <si>
    <t>千代田区</t>
    <rPh sb="0" eb="4">
      <t>チヨダク</t>
    </rPh>
    <phoneticPr fontId="4"/>
  </si>
  <si>
    <t>ﾊﾔﾌﾞｻﾁｮｳ</t>
    <phoneticPr fontId="4"/>
  </si>
  <si>
    <t>4-2</t>
    <phoneticPr fontId="4"/>
  </si>
  <si>
    <t>隼町</t>
    <rPh sb="0" eb="2">
      <t>ハヤブサチョウ</t>
    </rPh>
    <phoneticPr fontId="4"/>
  </si>
  <si>
    <t>４－２</t>
    <phoneticPr fontId="4"/>
  </si>
  <si>
    <t>丁目～番地・号</t>
    <rPh sb="0" eb="2">
      <t>チョウメ</t>
    </rPh>
    <rPh sb="3" eb="5">
      <t>バンチ</t>
    </rPh>
    <rPh sb="6" eb="7">
      <t>ゴウ</t>
    </rPh>
    <phoneticPr fontId="4"/>
  </si>
  <si>
    <t>ｷｮｳｻｲ</t>
    <phoneticPr fontId="4"/>
  </si>
  <si>
    <t>ﾊﾅｺ</t>
    <phoneticPr fontId="4"/>
  </si>
  <si>
    <t>共済</t>
    <rPh sb="0" eb="2">
      <t>キョウサイ</t>
    </rPh>
    <phoneticPr fontId="4"/>
  </si>
  <si>
    <t>【入力例】</t>
    <rPh sb="1" eb="3">
      <t>ニュウリョク</t>
    </rPh>
    <rPh sb="3" eb="4">
      <t>レイ</t>
    </rPh>
    <phoneticPr fontId="4"/>
  </si>
  <si>
    <r>
      <t>該当する項目を
すべて選択して
ください。</t>
    </r>
    <r>
      <rPr>
        <sz val="10"/>
        <color rgb="FFC00000"/>
        <rFont val="HGSｺﾞｼｯｸM"/>
        <family val="3"/>
        <charset val="128"/>
      </rPr>
      <t xml:space="preserve">
（複数選択可）</t>
    </r>
    <rPh sb="0" eb="2">
      <t>ガイトウ</t>
    </rPh>
    <rPh sb="4" eb="6">
      <t>コウモク</t>
    </rPh>
    <rPh sb="11" eb="13">
      <t>センタク</t>
    </rPh>
    <rPh sb="23" eb="25">
      <t>フクスウ</t>
    </rPh>
    <rPh sb="25" eb="27">
      <t>センタク</t>
    </rPh>
    <rPh sb="27" eb="28">
      <t>カ</t>
    </rPh>
    <phoneticPr fontId="4"/>
  </si>
  <si>
    <t>区</t>
    <rPh sb="0" eb="1">
      <t>ク</t>
    </rPh>
    <phoneticPr fontId="4"/>
  </si>
  <si>
    <t>市・郡</t>
    <rPh sb="0" eb="1">
      <t>シ</t>
    </rPh>
    <rPh sb="2" eb="3">
      <t>グン</t>
    </rPh>
    <phoneticPr fontId="4"/>
  </si>
  <si>
    <t>建物名等</t>
    <rPh sb="0" eb="2">
      <t>タテモノ</t>
    </rPh>
    <rPh sb="2" eb="3">
      <t>メイ</t>
    </rPh>
    <rPh sb="3" eb="4">
      <t>トウ</t>
    </rPh>
    <phoneticPr fontId="4"/>
  </si>
  <si>
    <t>棟～部屋番号</t>
    <rPh sb="0" eb="1">
      <t>トウ</t>
    </rPh>
    <rPh sb="2" eb="4">
      <t>ヘヤ</t>
    </rPh>
    <rPh sb="4" eb="6">
      <t>バンゴウ</t>
    </rPh>
    <phoneticPr fontId="4"/>
  </si>
  <si>
    <t>様方</t>
    <rPh sb="0" eb="1">
      <t>サマ</t>
    </rPh>
    <rPh sb="1" eb="2">
      <t>カタ</t>
    </rPh>
    <phoneticPr fontId="4"/>
  </si>
  <si>
    <t>丁目～番地・号</t>
  </si>
  <si>
    <t>建物名</t>
    <rPh sb="0" eb="2">
      <t>タテモノ</t>
    </rPh>
    <rPh sb="2" eb="3">
      <t>メイ</t>
    </rPh>
    <phoneticPr fontId="4"/>
  </si>
  <si>
    <t>4-121</t>
    <phoneticPr fontId="4"/>
  </si>
  <si>
    <t>４－１２１</t>
    <phoneticPr fontId="4"/>
  </si>
  <si>
    <t>自治体としての町・村</t>
    <rPh sb="0" eb="3">
      <t>ジチタイ</t>
    </rPh>
    <rPh sb="7" eb="8">
      <t>マチ</t>
    </rPh>
    <rPh sb="9" eb="10">
      <t>ムラ</t>
    </rPh>
    <phoneticPr fontId="4"/>
  </si>
  <si>
    <t>被扶養配偶者の
新たな認定</t>
    <rPh sb="0" eb="3">
      <t>ヒフヨウ</t>
    </rPh>
    <rPh sb="3" eb="6">
      <t>ハイグウシャ</t>
    </rPh>
    <rPh sb="8" eb="9">
      <t>アラ</t>
    </rPh>
    <rPh sb="11" eb="13">
      <t>ニンテイ</t>
    </rPh>
    <phoneticPr fontId="4"/>
  </si>
  <si>
    <t>地区名（町名）</t>
    <rPh sb="0" eb="2">
      <t>チク</t>
    </rPh>
    <rPh sb="2" eb="3">
      <t>メイ</t>
    </rPh>
    <rPh sb="4" eb="6">
      <t>チョウメイ</t>
    </rPh>
    <phoneticPr fontId="4"/>
  </si>
  <si>
    <t>地区名（町名）</t>
    <rPh sb="0" eb="3">
      <t>チクメイ</t>
    </rPh>
    <rPh sb="4" eb="6">
      <t>チョウメイ</t>
    </rPh>
    <phoneticPr fontId="4"/>
  </si>
  <si>
    <t>↓↓組合員本人について入力↓↓</t>
    <rPh sb="2" eb="5">
      <t>クミアイイン</t>
    </rPh>
    <rPh sb="5" eb="7">
      <t>ホンニン</t>
    </rPh>
    <rPh sb="11" eb="13">
      <t>ニュウリョク</t>
    </rPh>
    <phoneticPr fontId="4"/>
  </si>
  <si>
    <t>↓↓黄色に着色したセルを入力↓↓</t>
    <rPh sb="2" eb="4">
      <t>キイロ</t>
    </rPh>
    <rPh sb="5" eb="7">
      <t>チャクショク</t>
    </rPh>
    <rPh sb="12" eb="14">
      <t>ニュウリョク</t>
    </rPh>
    <phoneticPr fontId="4"/>
  </si>
  <si>
    <t>ｻｲｺｳｻｲABCﾊｲﾂ</t>
    <phoneticPr fontId="4"/>
  </si>
  <si>
    <t>最高裁ａｂｃハイツ</t>
    <rPh sb="0" eb="3">
      <t>サイコウサイ</t>
    </rPh>
    <phoneticPr fontId="4"/>
  </si>
  <si>
    <t>ｻｲｺｳｻｲABCﾊｲﾂ　4-121</t>
    <phoneticPr fontId="4"/>
  </si>
  <si>
    <t>支部コード</t>
    <rPh sb="0" eb="2">
      <t>シブ</t>
    </rPh>
    <phoneticPr fontId="4"/>
  </si>
  <si>
    <t>支部名</t>
    <rPh sb="0" eb="2">
      <t>シブ</t>
    </rPh>
    <rPh sb="2" eb="3">
      <t>メイ</t>
    </rPh>
    <phoneticPr fontId="4"/>
  </si>
  <si>
    <t>長期組合員番号</t>
    <rPh sb="0" eb="2">
      <t>チョウキ</t>
    </rPh>
    <rPh sb="2" eb="5">
      <t>クミアイイン</t>
    </rPh>
    <rPh sb="5" eb="7">
      <t>バンゴウ</t>
    </rPh>
    <phoneticPr fontId="4"/>
  </si>
  <si>
    <t>連合会提出年月日</t>
    <rPh sb="0" eb="3">
      <t>レンゴウカイ</t>
    </rPh>
    <rPh sb="3" eb="5">
      <t>テイシュツ</t>
    </rPh>
    <rPh sb="5" eb="8">
      <t>ネンガッピ</t>
    </rPh>
    <phoneticPr fontId="4"/>
  </si>
  <si>
    <t>※共済担当者使用欄のため入力不要</t>
    <rPh sb="1" eb="3">
      <t>キョウサイ</t>
    </rPh>
    <rPh sb="3" eb="6">
      <t>タントウシャ</t>
    </rPh>
    <rPh sb="6" eb="8">
      <t>シヨウ</t>
    </rPh>
    <rPh sb="8" eb="9">
      <t>ラン</t>
    </rPh>
    <rPh sb="12" eb="14">
      <t>ニュウリョク</t>
    </rPh>
    <rPh sb="14" eb="16">
      <t>フヨウ</t>
    </rPh>
    <phoneticPr fontId="4"/>
  </si>
  <si>
    <t>共済組合へ提出するのは「入力フォーム」ではありません。</t>
    <rPh sb="0" eb="2">
      <t>キョウサイ</t>
    </rPh>
    <rPh sb="2" eb="4">
      <t>クミアイ</t>
    </rPh>
    <rPh sb="5" eb="7">
      <t>テイシュツ</t>
    </rPh>
    <rPh sb="12" eb="14">
      <t>ニュウリョク</t>
    </rPh>
    <phoneticPr fontId="4"/>
  </si>
  <si>
    <t>「Ｙ票」シートの「長期組合員資格変更届」を提出してください。</t>
    <rPh sb="2" eb="3">
      <t>ヒョウ</t>
    </rPh>
    <rPh sb="9" eb="11">
      <t>チョウキ</t>
    </rPh>
    <rPh sb="11" eb="14">
      <t>クミアイイン</t>
    </rPh>
    <rPh sb="14" eb="16">
      <t>シカク</t>
    </rPh>
    <rPh sb="16" eb="18">
      <t>ヘンコウ</t>
    </rPh>
    <rPh sb="18" eb="19">
      <t>トドケ</t>
    </rPh>
    <rPh sb="21" eb="23">
      <t>テイシュツ</t>
    </rPh>
    <phoneticPr fontId="4"/>
  </si>
  <si>
    <t>最高裁ａｂｃハイツ　４－１２１</t>
    <rPh sb="0" eb="3">
      <t>サイコウサイ</t>
    </rPh>
    <phoneticPr fontId="4"/>
  </si>
  <si>
    <t>太郎</t>
    <rPh sb="0" eb="2">
      <t>タロウ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</si>
</sst>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411]ggge&quot;年&quot;m&quot;月&quot;d&quot;日&quot;;@"/>
    <numFmt numFmtId="177" formatCode="#"/>
    <numFmt numFmtId="178" formatCode="0_);[Red]\(0\)"/>
    <numFmt numFmtId="179" formatCode="[$-411]ge\.m\.d;@"/>
  </numFmts>
  <fonts count="66">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b/>
      <sz val="10"/>
      <color indexed="61"/>
      <name val="ＭＳ 明朝"/>
      <family val="1"/>
      <charset val="128"/>
    </font>
    <font>
      <sz val="6"/>
      <name val="ＭＳ Ｐゴシック"/>
      <family val="3"/>
      <charset val="128"/>
    </font>
    <font>
      <b/>
      <sz val="6"/>
      <color indexed="61"/>
      <name val="ＭＳ 明朝"/>
      <family val="1"/>
      <charset val="128"/>
    </font>
    <font>
      <sz val="6"/>
      <color indexed="17"/>
      <name val="ＭＳ 明朝"/>
      <family val="1"/>
      <charset val="128"/>
    </font>
    <font>
      <b/>
      <sz val="10"/>
      <color theme="0"/>
      <name val="ＭＳ Ｐゴシック"/>
      <family val="3"/>
      <charset val="128"/>
    </font>
    <font>
      <sz val="12"/>
      <name val="ＭＳ Ｐゴシック"/>
      <family val="3"/>
      <charset val="128"/>
    </font>
    <font>
      <sz val="10"/>
      <name val="ＭＳ Ｐゴシック"/>
      <family val="3"/>
      <charset val="128"/>
    </font>
    <font>
      <sz val="12"/>
      <color indexed="17"/>
      <name val="ＭＳ 明朝"/>
      <family val="1"/>
      <charset val="128"/>
    </font>
    <font>
      <b/>
      <sz val="11"/>
      <color rgb="FF002060"/>
      <name val="ＭＳ Ｐゴシック"/>
      <family val="3"/>
      <charset val="128"/>
    </font>
    <font>
      <b/>
      <sz val="11"/>
      <color rgb="FF002060"/>
      <name val="ＭＳ 明朝"/>
      <family val="1"/>
      <charset val="128"/>
    </font>
    <font>
      <b/>
      <sz val="11"/>
      <color rgb="FFFF0000"/>
      <name val="ＭＳ Ｐゴシック"/>
      <family val="3"/>
      <charset val="128"/>
    </font>
    <font>
      <b/>
      <sz val="11"/>
      <color rgb="FFFF0000"/>
      <name val="ＭＳ 明朝"/>
      <family val="1"/>
      <charset val="128"/>
    </font>
    <font>
      <sz val="11"/>
      <name val="ＭＳ 明朝"/>
      <family val="1"/>
      <charset val="128"/>
    </font>
    <font>
      <sz val="9"/>
      <color rgb="FF993366"/>
      <name val="ＭＳ 明朝"/>
      <family val="1"/>
      <charset val="128"/>
    </font>
    <font>
      <sz val="6"/>
      <name val="ＭＳ 明朝"/>
      <family val="1"/>
      <charset val="128"/>
    </font>
    <font>
      <sz val="10"/>
      <name val="ＭＳ 明朝"/>
      <family val="1"/>
      <charset val="128"/>
    </font>
    <font>
      <sz val="10"/>
      <color rgb="FF993366"/>
      <name val="ＭＳ 明朝"/>
      <family val="1"/>
      <charset val="128"/>
    </font>
    <font>
      <b/>
      <sz val="6"/>
      <color rgb="FF993366"/>
      <name val="ＭＳ 明朝"/>
      <family val="1"/>
      <charset val="128"/>
    </font>
    <font>
      <sz val="11"/>
      <color rgb="FF993366"/>
      <name val="ＭＳ 明朝"/>
      <family val="1"/>
      <charset val="128"/>
    </font>
    <font>
      <sz val="8"/>
      <color rgb="FF993366"/>
      <name val="ＭＳ 明朝"/>
      <family val="1"/>
      <charset val="128"/>
    </font>
    <font>
      <b/>
      <sz val="10"/>
      <color rgb="FF993366"/>
      <name val="ＭＳ 明朝"/>
      <family val="1"/>
      <charset val="128"/>
    </font>
    <font>
      <b/>
      <sz val="14"/>
      <color rgb="FF993366"/>
      <name val="ＭＳ 明朝"/>
      <family val="1"/>
      <charset val="128"/>
    </font>
    <font>
      <b/>
      <sz val="9"/>
      <color rgb="FF993366"/>
      <name val="ＭＳ 明朝"/>
      <family val="1"/>
      <charset val="128"/>
    </font>
    <font>
      <sz val="6"/>
      <color rgb="FF993366"/>
      <name val="ＭＳ 明朝"/>
      <family val="1"/>
      <charset val="128"/>
    </font>
    <font>
      <sz val="12"/>
      <color rgb="FF993366"/>
      <name val="ＭＳ 明朝"/>
      <family val="1"/>
      <charset val="128"/>
    </font>
    <font>
      <sz val="16"/>
      <color rgb="FF993366"/>
      <name val="BIZ UDP明朝 Medium"/>
      <family val="1"/>
      <charset val="128"/>
    </font>
    <font>
      <sz val="13"/>
      <color rgb="FF993366"/>
      <name val="BIZ UDPゴシック"/>
      <family val="3"/>
      <charset val="128"/>
    </font>
    <font>
      <sz val="14"/>
      <color rgb="FF993366"/>
      <name val="BIZ UDPゴシック"/>
      <family val="3"/>
      <charset val="128"/>
    </font>
    <font>
      <sz val="18"/>
      <color rgb="FF993366"/>
      <name val="ＭＳ 明朝"/>
      <family val="1"/>
      <charset val="128"/>
    </font>
    <font>
      <sz val="14"/>
      <color rgb="FF993366"/>
      <name val="ＭＳ 明朝"/>
      <family val="1"/>
      <charset val="128"/>
    </font>
    <font>
      <sz val="9"/>
      <color indexed="81"/>
      <name val="MS P ゴシック"/>
      <family val="3"/>
      <charset val="128"/>
    </font>
    <font>
      <b/>
      <u/>
      <sz val="11"/>
      <color rgb="FFFF0000"/>
      <name val="ＭＳ Ｐゴシック"/>
      <family val="3"/>
      <charset val="128"/>
    </font>
    <font>
      <b/>
      <sz val="11"/>
      <color theme="0"/>
      <name val="ＭＳ Ｐゴシック"/>
      <family val="2"/>
      <charset val="128"/>
      <scheme val="minor"/>
    </font>
    <font>
      <sz val="6"/>
      <name val="ＭＳ Ｐゴシック"/>
      <family val="2"/>
      <charset val="128"/>
      <scheme val="minor"/>
    </font>
    <font>
      <b/>
      <sz val="10"/>
      <color theme="1"/>
      <name val="ＭＳ Ｐゴシック"/>
      <family val="3"/>
      <charset val="128"/>
    </font>
    <font>
      <sz val="11"/>
      <name val="ＭＳ Ｐゴシック"/>
      <family val="3"/>
      <charset val="128"/>
    </font>
    <font>
      <sz val="10"/>
      <name val="HGｺﾞｼｯｸM"/>
      <family val="3"/>
      <charset val="128"/>
    </font>
    <font>
      <sz val="10"/>
      <color theme="1"/>
      <name val="HGｺﾞｼｯｸM"/>
      <family val="3"/>
      <charset val="128"/>
    </font>
    <font>
      <sz val="10"/>
      <color theme="1"/>
      <name val="HGSｺﾞｼｯｸM"/>
      <family val="3"/>
      <charset val="128"/>
    </font>
    <font>
      <sz val="10"/>
      <name val="HGSｺﾞｼｯｸM"/>
      <family val="3"/>
      <charset val="128"/>
    </font>
    <font>
      <sz val="12"/>
      <color theme="1"/>
      <name val="HGｺﾞｼｯｸM"/>
      <family val="3"/>
      <charset val="128"/>
    </font>
    <font>
      <sz val="11"/>
      <color theme="1"/>
      <name val="ＭＳ Ｐゴシック"/>
      <family val="3"/>
      <charset val="128"/>
    </font>
    <font>
      <sz val="11"/>
      <color theme="1"/>
      <name val="ＭＳ Ｐゴシック"/>
      <family val="3"/>
      <charset val="128"/>
      <scheme val="minor"/>
    </font>
    <font>
      <b/>
      <sz val="11"/>
      <color theme="0"/>
      <name val="ＭＳ Ｐゴシック"/>
      <family val="3"/>
      <charset val="128"/>
      <scheme val="minor"/>
    </font>
    <font>
      <sz val="11"/>
      <name val="ＭＳ ゴシック"/>
      <family val="3"/>
      <charset val="128"/>
    </font>
    <font>
      <sz val="9"/>
      <color indexed="81"/>
      <name val="ＭＳ Ｐ明朝"/>
      <family val="1"/>
      <charset val="128"/>
    </font>
    <font>
      <b/>
      <sz val="11"/>
      <name val="ＭＳ Ｐゴシック"/>
      <family val="3"/>
      <charset val="128"/>
    </font>
    <font>
      <sz val="10"/>
      <color rgb="FFC00000"/>
      <name val="HGSｺﾞｼｯｸM"/>
      <family val="3"/>
      <charset val="128"/>
    </font>
    <font>
      <sz val="11"/>
      <color theme="0" tint="-0.499984740745262"/>
      <name val="ＭＳ Ｐゴシック"/>
      <family val="3"/>
      <charset val="128"/>
    </font>
    <font>
      <sz val="12"/>
      <color indexed="17"/>
      <name val="ＭＳ Ｐゴシック"/>
      <family val="3"/>
      <charset val="128"/>
    </font>
    <font>
      <b/>
      <sz val="10"/>
      <color indexed="61"/>
      <name val="ＭＳ Ｐゴシック"/>
      <family val="3"/>
      <charset val="128"/>
    </font>
    <font>
      <sz val="10"/>
      <color indexed="17"/>
      <name val="ＭＳ Ｐゴシック"/>
      <family val="3"/>
      <charset val="128"/>
    </font>
    <font>
      <b/>
      <sz val="12"/>
      <color indexed="61"/>
      <name val="ＭＳ Ｐゴシック"/>
      <family val="3"/>
      <charset val="128"/>
    </font>
    <font>
      <b/>
      <sz val="12"/>
      <color rgb="FF002060"/>
      <name val="ＭＳ Ｐゴシック"/>
      <family val="3"/>
      <charset val="128"/>
    </font>
    <font>
      <b/>
      <sz val="10"/>
      <color rgb="FFFF0000"/>
      <name val="ＭＳ Ｐゴシック"/>
      <family val="3"/>
      <charset val="128"/>
    </font>
    <font>
      <b/>
      <sz val="12"/>
      <color rgb="FFFF0000"/>
      <name val="ＭＳ Ｐゴシック"/>
      <family val="3"/>
      <charset val="128"/>
    </font>
    <font>
      <b/>
      <u/>
      <sz val="12"/>
      <color rgb="FFFF0000"/>
      <name val="ＭＳ Ｐゴシック"/>
      <family val="3"/>
      <charset val="128"/>
    </font>
    <font>
      <sz val="12"/>
      <color theme="9" tint="-0.249977111117893"/>
      <name val="ＭＳ Ｐゴシック"/>
      <family val="3"/>
      <charset val="128"/>
    </font>
    <font>
      <b/>
      <sz val="11"/>
      <color rgb="FF0070C0"/>
      <name val="BIZ UDPゴシック"/>
      <family val="3"/>
      <charset val="128"/>
    </font>
    <font>
      <b/>
      <sz val="11"/>
      <color rgb="FFC00000"/>
      <name val="BIZ UDPゴシック"/>
      <family val="3"/>
      <charset val="128"/>
    </font>
    <font>
      <sz val="10"/>
      <name val="BIZ UDPゴシック"/>
      <family val="3"/>
      <charset val="128"/>
    </font>
    <font>
      <b/>
      <sz val="11"/>
      <color rgb="FF0070C0"/>
      <name val="BIZ UDゴシック"/>
      <family val="3"/>
      <charset val="128"/>
    </font>
    <font>
      <sz val="13"/>
      <color theme="0"/>
      <name val="BIZ UDPゴシック"/>
      <family val="3"/>
      <charset val="128"/>
    </font>
  </fonts>
  <fills count="9">
    <fill>
      <patternFill patternType="none"/>
    </fill>
    <fill>
      <patternFill patternType="gray125"/>
    </fill>
    <fill>
      <patternFill patternType="solid">
        <fgColor rgb="FFCCFFFF"/>
        <bgColor indexed="64"/>
      </patternFill>
    </fill>
    <fill>
      <patternFill patternType="solid">
        <fgColor rgb="FF0070C0"/>
        <bgColor indexed="64"/>
      </patternFill>
    </fill>
    <fill>
      <patternFill patternType="solid">
        <fgColor theme="4" tint="0.79998168889431442"/>
        <bgColor theme="4" tint="0.79998168889431442"/>
      </patternFill>
    </fill>
    <fill>
      <patternFill patternType="solid">
        <fgColor theme="4"/>
        <bgColor theme="4"/>
      </patternFill>
    </fill>
    <fill>
      <patternFill patternType="solid">
        <fgColor rgb="FFFFFF00"/>
        <bgColor indexed="64"/>
      </patternFill>
    </fill>
    <fill>
      <patternFill patternType="solid">
        <fgColor theme="7" tint="0.79998168889431442"/>
        <bgColor indexed="64"/>
      </patternFill>
    </fill>
    <fill>
      <patternFill patternType="solid">
        <fgColor theme="0" tint="-0.14999847407452621"/>
        <bgColor indexed="64"/>
      </patternFill>
    </fill>
  </fills>
  <borders count="103">
    <border>
      <left/>
      <right/>
      <top/>
      <bottom/>
      <diagonal/>
    </border>
    <border>
      <left/>
      <right/>
      <top/>
      <bottom style="medium">
        <color indexed="61"/>
      </bottom>
      <diagonal/>
    </border>
    <border>
      <left style="medium">
        <color indexed="61"/>
      </left>
      <right/>
      <top style="medium">
        <color indexed="61"/>
      </top>
      <bottom/>
      <diagonal/>
    </border>
    <border>
      <left/>
      <right/>
      <top style="medium">
        <color indexed="61"/>
      </top>
      <bottom/>
      <diagonal/>
    </border>
    <border>
      <left/>
      <right style="thin">
        <color indexed="61"/>
      </right>
      <top style="medium">
        <color indexed="61"/>
      </top>
      <bottom/>
      <diagonal/>
    </border>
    <border>
      <left style="thin">
        <color indexed="61"/>
      </left>
      <right style="thin">
        <color indexed="61"/>
      </right>
      <top style="medium">
        <color indexed="61"/>
      </top>
      <bottom/>
      <diagonal/>
    </border>
    <border>
      <left style="thin">
        <color indexed="61"/>
      </left>
      <right/>
      <top style="medium">
        <color indexed="61"/>
      </top>
      <bottom/>
      <diagonal/>
    </border>
    <border>
      <left/>
      <right style="medium">
        <color indexed="61"/>
      </right>
      <top style="medium">
        <color indexed="61"/>
      </top>
      <bottom/>
      <diagonal/>
    </border>
    <border>
      <left style="medium">
        <color indexed="61"/>
      </left>
      <right/>
      <top/>
      <bottom/>
      <diagonal/>
    </border>
    <border>
      <left/>
      <right style="thin">
        <color indexed="61"/>
      </right>
      <top/>
      <bottom/>
      <diagonal/>
    </border>
    <border>
      <left style="thin">
        <color indexed="61"/>
      </left>
      <right/>
      <top style="thin">
        <color indexed="61"/>
      </top>
      <bottom/>
      <diagonal/>
    </border>
    <border>
      <left/>
      <right style="thin">
        <color indexed="61"/>
      </right>
      <top style="thin">
        <color indexed="61"/>
      </top>
      <bottom/>
      <diagonal/>
    </border>
    <border>
      <left/>
      <right/>
      <top style="thin">
        <color indexed="61"/>
      </top>
      <bottom/>
      <diagonal/>
    </border>
    <border>
      <left style="thin">
        <color indexed="61"/>
      </left>
      <right/>
      <top/>
      <bottom/>
      <diagonal/>
    </border>
    <border>
      <left/>
      <right style="medium">
        <color indexed="61"/>
      </right>
      <top/>
      <bottom/>
      <diagonal/>
    </border>
    <border>
      <left/>
      <right style="thin">
        <color indexed="61"/>
      </right>
      <top/>
      <bottom style="thin">
        <color indexed="61"/>
      </bottom>
      <diagonal/>
    </border>
    <border>
      <left style="thin">
        <color indexed="61"/>
      </left>
      <right/>
      <top/>
      <bottom style="thin">
        <color indexed="61"/>
      </bottom>
      <diagonal/>
    </border>
    <border>
      <left/>
      <right/>
      <top/>
      <bottom style="thin">
        <color indexed="61"/>
      </bottom>
      <diagonal/>
    </border>
    <border>
      <left/>
      <right style="medium">
        <color indexed="61"/>
      </right>
      <top/>
      <bottom style="thin">
        <color indexed="61"/>
      </bottom>
      <diagonal/>
    </border>
    <border>
      <left/>
      <right style="thin">
        <color indexed="61"/>
      </right>
      <top style="thin">
        <color indexed="61"/>
      </top>
      <bottom style="thin">
        <color indexed="61"/>
      </bottom>
      <diagonal/>
    </border>
    <border>
      <left style="thin">
        <color indexed="61"/>
      </left>
      <right style="dashed">
        <color indexed="61"/>
      </right>
      <top style="thin">
        <color indexed="61"/>
      </top>
      <bottom style="thin">
        <color indexed="61"/>
      </bottom>
      <diagonal/>
    </border>
    <border>
      <left style="dashed">
        <color indexed="61"/>
      </left>
      <right style="thin">
        <color indexed="61"/>
      </right>
      <top style="thin">
        <color indexed="61"/>
      </top>
      <bottom style="thin">
        <color indexed="61"/>
      </bottom>
      <diagonal/>
    </border>
    <border>
      <left style="dashed">
        <color indexed="61"/>
      </left>
      <right style="dashed">
        <color indexed="61"/>
      </right>
      <top style="thin">
        <color indexed="61"/>
      </top>
      <bottom style="thin">
        <color indexed="61"/>
      </bottom>
      <diagonal/>
    </border>
    <border>
      <left style="thin">
        <color indexed="61"/>
      </left>
      <right style="thin">
        <color indexed="61"/>
      </right>
      <top style="thin">
        <color indexed="61"/>
      </top>
      <bottom style="thin">
        <color indexed="61"/>
      </bottom>
      <diagonal/>
    </border>
    <border>
      <left style="thin">
        <color indexed="61"/>
      </left>
      <right style="medium">
        <color indexed="61"/>
      </right>
      <top style="thin">
        <color indexed="61"/>
      </top>
      <bottom style="thin">
        <color indexed="61"/>
      </bottom>
      <diagonal/>
    </border>
    <border>
      <left/>
      <right style="thin">
        <color indexed="61"/>
      </right>
      <top style="thin">
        <color indexed="61"/>
      </top>
      <bottom style="medium">
        <color indexed="61"/>
      </bottom>
      <diagonal/>
    </border>
    <border>
      <left style="thin">
        <color indexed="61"/>
      </left>
      <right style="dashed">
        <color indexed="61"/>
      </right>
      <top style="thin">
        <color indexed="61"/>
      </top>
      <bottom style="medium">
        <color indexed="61"/>
      </bottom>
      <diagonal/>
    </border>
    <border>
      <left style="dashed">
        <color indexed="61"/>
      </left>
      <right style="thin">
        <color indexed="61"/>
      </right>
      <top style="thin">
        <color indexed="61"/>
      </top>
      <bottom style="medium">
        <color indexed="61"/>
      </bottom>
      <diagonal/>
    </border>
    <border>
      <left style="dashed">
        <color indexed="61"/>
      </left>
      <right style="dashed">
        <color indexed="61"/>
      </right>
      <top style="thin">
        <color indexed="61"/>
      </top>
      <bottom style="medium">
        <color indexed="61"/>
      </bottom>
      <diagonal/>
    </border>
    <border>
      <left style="thin">
        <color indexed="61"/>
      </left>
      <right style="thin">
        <color indexed="61"/>
      </right>
      <top style="thin">
        <color indexed="61"/>
      </top>
      <bottom style="medium">
        <color indexed="61"/>
      </bottom>
      <diagonal/>
    </border>
    <border>
      <left style="thin">
        <color indexed="61"/>
      </left>
      <right style="thin">
        <color indexed="61"/>
      </right>
      <top style="thin">
        <color indexed="61"/>
      </top>
      <bottom/>
      <diagonal/>
    </border>
    <border>
      <left style="thin">
        <color indexed="61"/>
      </left>
      <right style="medium">
        <color indexed="61"/>
      </right>
      <top style="thin">
        <color indexed="61"/>
      </top>
      <bottom/>
      <diagonal/>
    </border>
    <border>
      <left style="thin">
        <color indexed="61"/>
      </left>
      <right style="thin">
        <color indexed="61"/>
      </right>
      <top/>
      <bottom style="thin">
        <color indexed="61"/>
      </bottom>
      <diagonal/>
    </border>
    <border>
      <left/>
      <right/>
      <top style="thin">
        <color indexed="61"/>
      </top>
      <bottom style="thin">
        <color indexed="61"/>
      </bottom>
      <diagonal/>
    </border>
    <border>
      <left style="thin">
        <color indexed="61"/>
      </left>
      <right/>
      <top style="thin">
        <color indexed="61"/>
      </top>
      <bottom style="thin">
        <color indexed="61"/>
      </bottom>
      <diagonal/>
    </border>
    <border>
      <left style="medium">
        <color indexed="61"/>
      </left>
      <right/>
      <top/>
      <bottom style="medium">
        <color indexed="61"/>
      </bottom>
      <diagonal/>
    </border>
    <border>
      <left/>
      <right style="thin">
        <color indexed="61"/>
      </right>
      <top/>
      <bottom style="medium">
        <color indexed="61"/>
      </bottom>
      <diagonal/>
    </border>
    <border>
      <left style="thin">
        <color indexed="61"/>
      </left>
      <right/>
      <top style="thin">
        <color indexed="61"/>
      </top>
      <bottom style="medium">
        <color indexed="61"/>
      </bottom>
      <diagonal/>
    </border>
    <border>
      <left style="thin">
        <color indexed="61"/>
      </left>
      <right/>
      <top/>
      <bottom style="medium">
        <color indexed="61"/>
      </bottom>
      <diagonal/>
    </border>
    <border>
      <left/>
      <right style="medium">
        <color indexed="61"/>
      </right>
      <top/>
      <bottom style="medium">
        <color indexed="61"/>
      </bottom>
      <diagonal/>
    </border>
    <border>
      <left/>
      <right/>
      <top style="medium">
        <color indexed="61"/>
      </top>
      <bottom style="medium">
        <color indexed="61"/>
      </bottom>
      <diagonal/>
    </border>
    <border>
      <left style="medium">
        <color indexed="61"/>
      </left>
      <right/>
      <top style="medium">
        <color indexed="61"/>
      </top>
      <bottom style="medium">
        <color indexed="61"/>
      </bottom>
      <diagonal/>
    </border>
    <border>
      <left/>
      <right style="medium">
        <color indexed="61"/>
      </right>
      <top style="medium">
        <color indexed="61"/>
      </top>
      <bottom style="medium">
        <color indexed="61"/>
      </bottom>
      <diagonal/>
    </border>
    <border>
      <left style="thin">
        <color indexed="61"/>
      </left>
      <right/>
      <top style="medium">
        <color indexed="61"/>
      </top>
      <bottom style="thin">
        <color indexed="61"/>
      </bottom>
      <diagonal/>
    </border>
    <border>
      <left/>
      <right/>
      <top style="medium">
        <color indexed="61"/>
      </top>
      <bottom style="thin">
        <color indexed="61"/>
      </bottom>
      <diagonal/>
    </border>
    <border>
      <left/>
      <right style="thin">
        <color indexed="61"/>
      </right>
      <top style="medium">
        <color indexed="61"/>
      </top>
      <bottom style="thin">
        <color indexed="61"/>
      </bottom>
      <diagonal/>
    </border>
    <border>
      <left/>
      <right style="medium">
        <color indexed="61"/>
      </right>
      <top style="medium">
        <color indexed="61"/>
      </top>
      <bottom style="thin">
        <color indexed="61"/>
      </bottom>
      <diagonal/>
    </border>
    <border>
      <left style="thin">
        <color indexed="61"/>
      </left>
      <right style="medium">
        <color indexed="61"/>
      </right>
      <top style="thin">
        <color indexed="61"/>
      </top>
      <bottom style="medium">
        <color indexed="61"/>
      </bottom>
      <diagonal/>
    </border>
    <border>
      <left style="medium">
        <color indexed="61"/>
      </left>
      <right style="thin">
        <color indexed="61"/>
      </right>
      <top style="medium">
        <color indexed="61"/>
      </top>
      <bottom/>
      <diagonal/>
    </border>
    <border>
      <left style="thin">
        <color indexed="61"/>
      </left>
      <right style="thin">
        <color indexed="61"/>
      </right>
      <top style="medium">
        <color indexed="61"/>
      </top>
      <bottom style="thin">
        <color indexed="63"/>
      </bottom>
      <diagonal/>
    </border>
    <border>
      <left style="thin">
        <color indexed="61"/>
      </left>
      <right style="dashed">
        <color indexed="61"/>
      </right>
      <top style="medium">
        <color indexed="61"/>
      </top>
      <bottom/>
      <diagonal/>
    </border>
    <border>
      <left style="dashed">
        <color indexed="61"/>
      </left>
      <right style="dashed">
        <color indexed="61"/>
      </right>
      <top style="medium">
        <color indexed="61"/>
      </top>
      <bottom/>
      <diagonal/>
    </border>
    <border>
      <left style="dashed">
        <color indexed="61"/>
      </left>
      <right style="medium">
        <color indexed="61"/>
      </right>
      <top style="medium">
        <color indexed="61"/>
      </top>
      <bottom/>
      <diagonal/>
    </border>
    <border>
      <left style="medium">
        <color indexed="61"/>
      </left>
      <right style="thin">
        <color indexed="61"/>
      </right>
      <top/>
      <bottom style="medium">
        <color indexed="61"/>
      </bottom>
      <diagonal/>
    </border>
    <border>
      <left style="thin">
        <color indexed="61"/>
      </left>
      <right style="thin">
        <color indexed="61"/>
      </right>
      <top/>
      <bottom style="medium">
        <color indexed="61"/>
      </bottom>
      <diagonal/>
    </border>
    <border>
      <left style="thin">
        <color indexed="61"/>
      </left>
      <right style="thin">
        <color indexed="61"/>
      </right>
      <top style="thin">
        <color indexed="63"/>
      </top>
      <bottom style="medium">
        <color indexed="61"/>
      </bottom>
      <diagonal/>
    </border>
    <border>
      <left style="thin">
        <color indexed="61"/>
      </left>
      <right style="dashed">
        <color indexed="61"/>
      </right>
      <top/>
      <bottom style="medium">
        <color indexed="61"/>
      </bottom>
      <diagonal/>
    </border>
    <border>
      <left style="dashed">
        <color indexed="61"/>
      </left>
      <right style="dashed">
        <color indexed="61"/>
      </right>
      <top/>
      <bottom style="medium">
        <color indexed="61"/>
      </bottom>
      <diagonal/>
    </border>
    <border>
      <left style="dashed">
        <color indexed="61"/>
      </left>
      <right style="medium">
        <color indexed="61"/>
      </right>
      <top/>
      <bottom style="medium">
        <color indexed="61"/>
      </bottom>
      <diagonal/>
    </border>
    <border>
      <left style="medium">
        <color indexed="61"/>
      </left>
      <right/>
      <top style="medium">
        <color indexed="61"/>
      </top>
      <bottom style="thin">
        <color indexed="61"/>
      </bottom>
      <diagonal/>
    </border>
    <border>
      <left style="thin">
        <color indexed="61"/>
      </left>
      <right style="dashed">
        <color indexed="61"/>
      </right>
      <top style="medium">
        <color indexed="61"/>
      </top>
      <bottom style="thin">
        <color indexed="61"/>
      </bottom>
      <diagonal/>
    </border>
    <border>
      <left style="dashed">
        <color indexed="61"/>
      </left>
      <right style="dashed">
        <color indexed="61"/>
      </right>
      <top style="medium">
        <color indexed="61"/>
      </top>
      <bottom style="thin">
        <color indexed="61"/>
      </bottom>
      <diagonal/>
    </border>
    <border>
      <left style="dashed">
        <color indexed="61"/>
      </left>
      <right style="thin">
        <color indexed="61"/>
      </right>
      <top style="medium">
        <color indexed="61"/>
      </top>
      <bottom style="thin">
        <color indexed="61"/>
      </bottom>
      <diagonal/>
    </border>
    <border>
      <left style="medium">
        <color indexed="61"/>
      </left>
      <right/>
      <top style="thin">
        <color indexed="61"/>
      </top>
      <bottom style="thin">
        <color indexed="61"/>
      </bottom>
      <diagonal/>
    </border>
    <border>
      <left style="medium">
        <color indexed="61"/>
      </left>
      <right style="thin">
        <color indexed="61"/>
      </right>
      <top style="thin">
        <color indexed="61"/>
      </top>
      <bottom style="thin">
        <color indexed="61"/>
      </bottom>
      <diagonal/>
    </border>
    <border>
      <left style="dashed">
        <color indexed="61"/>
      </left>
      <right style="medium">
        <color indexed="61"/>
      </right>
      <top style="thin">
        <color indexed="61"/>
      </top>
      <bottom style="thin">
        <color indexed="61"/>
      </bottom>
      <diagonal/>
    </border>
    <border>
      <left/>
      <right style="medium">
        <color indexed="61"/>
      </right>
      <top style="thin">
        <color indexed="61"/>
      </top>
      <bottom/>
      <diagonal/>
    </border>
    <border>
      <left style="medium">
        <color indexed="61"/>
      </left>
      <right style="thin">
        <color indexed="61"/>
      </right>
      <top style="thin">
        <color indexed="61"/>
      </top>
      <bottom style="medium">
        <color indexed="61"/>
      </bottom>
      <diagonal/>
    </border>
    <border>
      <left style="thin">
        <color indexed="61"/>
      </left>
      <right style="thin">
        <color indexed="61"/>
      </right>
      <top style="medium">
        <color indexed="61"/>
      </top>
      <bottom style="thin">
        <color indexed="61"/>
      </bottom>
      <diagonal/>
    </border>
    <border>
      <left/>
      <right style="medium">
        <color indexed="61"/>
      </right>
      <top style="thin">
        <color indexed="61"/>
      </top>
      <bottom style="thin">
        <color indexed="61"/>
      </bottom>
      <diagonal/>
    </border>
    <border>
      <left style="dashed">
        <color indexed="61"/>
      </left>
      <right style="medium">
        <color indexed="61"/>
      </right>
      <top style="thin">
        <color indexed="61"/>
      </top>
      <bottom style="medium">
        <color indexed="61"/>
      </bottom>
      <diagonal/>
    </border>
    <border>
      <left style="thin">
        <color indexed="61"/>
      </left>
      <right style="medium">
        <color indexed="61"/>
      </right>
      <top style="medium">
        <color indexed="61"/>
      </top>
      <bottom style="thin">
        <color indexed="61"/>
      </bottom>
      <diagonal/>
    </border>
    <border>
      <left/>
      <right/>
      <top style="thin">
        <color indexed="61"/>
      </top>
      <bottom style="medium">
        <color indexed="61"/>
      </bottom>
      <diagonal/>
    </border>
    <border>
      <left/>
      <right style="dashed">
        <color indexed="61"/>
      </right>
      <top/>
      <bottom style="medium">
        <color indexed="61"/>
      </bottom>
      <diagonal/>
    </border>
    <border>
      <left style="dashed">
        <color indexed="61"/>
      </left>
      <right/>
      <top/>
      <bottom style="medium">
        <color indexed="61"/>
      </bottom>
      <diagonal/>
    </border>
    <border>
      <left style="dashed">
        <color indexed="61"/>
      </left>
      <right style="thin">
        <color indexed="61"/>
      </right>
      <top/>
      <bottom style="medium">
        <color indexed="6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style="medium">
        <color indexed="61"/>
      </right>
      <top style="thin">
        <color indexed="61"/>
      </top>
      <bottom style="medium">
        <color indexed="61"/>
      </bottom>
      <diagonal/>
    </border>
    <border>
      <left/>
      <right/>
      <top style="thin">
        <color theme="4" tint="0.39997558519241921"/>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style="thin">
        <color indexed="64"/>
      </left>
      <right/>
      <top/>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rgb="FF00B0F0"/>
      </left>
      <right style="thin">
        <color rgb="FF00B0F0"/>
      </right>
      <top style="thin">
        <color rgb="FF00B0F0"/>
      </top>
      <bottom style="thin">
        <color rgb="FF00B0F0"/>
      </bottom>
      <diagonal/>
    </border>
    <border>
      <left style="thin">
        <color auto="1"/>
      </left>
      <right style="thin">
        <color auto="1"/>
      </right>
      <top style="thin">
        <color auto="1"/>
      </top>
      <bottom style="thin">
        <color auto="1"/>
      </bottom>
      <diagonal/>
    </border>
    <border>
      <left style="mediumDashDot">
        <color theme="0"/>
      </left>
      <right/>
      <top style="mediumDashDot">
        <color theme="0"/>
      </top>
      <bottom/>
      <diagonal/>
    </border>
    <border>
      <left/>
      <right/>
      <top style="mediumDashDot">
        <color theme="0"/>
      </top>
      <bottom/>
      <diagonal/>
    </border>
    <border>
      <left/>
      <right style="mediumDashDot">
        <color theme="0"/>
      </right>
      <top style="mediumDashDot">
        <color theme="0"/>
      </top>
      <bottom/>
      <diagonal/>
    </border>
    <border>
      <left style="mediumDashDot">
        <color theme="0"/>
      </left>
      <right/>
      <top/>
      <bottom/>
      <diagonal/>
    </border>
    <border>
      <left/>
      <right style="mediumDashDot">
        <color theme="0"/>
      </right>
      <top/>
      <bottom/>
      <diagonal/>
    </border>
    <border>
      <left style="mediumDashDot">
        <color theme="0"/>
      </left>
      <right/>
      <top/>
      <bottom style="mediumDashDot">
        <color theme="0"/>
      </bottom>
      <diagonal/>
    </border>
    <border>
      <left/>
      <right/>
      <top/>
      <bottom style="mediumDashDot">
        <color theme="0"/>
      </bottom>
      <diagonal/>
    </border>
    <border>
      <left/>
      <right style="mediumDashDot">
        <color theme="0"/>
      </right>
      <top/>
      <bottom style="mediumDashDot">
        <color theme="0"/>
      </bottom>
      <diagonal/>
    </border>
  </borders>
  <cellStyleXfs count="3">
    <xf numFmtId="0" fontId="0" fillId="0" borderId="0"/>
    <xf numFmtId="0" fontId="2" fillId="0" borderId="0">
      <alignment vertical="center"/>
    </xf>
    <xf numFmtId="38" fontId="38" fillId="0" borderId="0" applyFont="0" applyFill="0" applyBorder="0" applyAlignment="0" applyProtection="0">
      <alignment vertical="center"/>
    </xf>
  </cellStyleXfs>
  <cellXfs count="412">
    <xf numFmtId="0" fontId="0" fillId="0" borderId="0" xfId="0"/>
    <xf numFmtId="0" fontId="6" fillId="0" borderId="0" xfId="0" applyFont="1" applyAlignment="1">
      <alignment horizontal="center" vertical="center" wrapText="1"/>
    </xf>
    <xf numFmtId="176" fontId="8" fillId="0" borderId="0" xfId="0" applyNumberFormat="1" applyFont="1" applyAlignment="1" applyProtection="1">
      <alignment horizontal="left" vertical="center" shrinkToFit="1"/>
      <protection locked="0"/>
    </xf>
    <xf numFmtId="176" fontId="8" fillId="0" borderId="0" xfId="0" applyNumberFormat="1" applyFont="1" applyAlignment="1">
      <alignment horizontal="left" vertical="center" shrinkToFit="1"/>
    </xf>
    <xf numFmtId="0" fontId="0" fillId="0" borderId="0" xfId="0" applyAlignment="1">
      <alignment horizontal="left" vertical="center"/>
    </xf>
    <xf numFmtId="49" fontId="8" fillId="0" borderId="0" xfId="0" applyNumberFormat="1" applyFont="1" applyAlignment="1" applyProtection="1">
      <alignment vertical="center"/>
      <protection locked="0"/>
    </xf>
    <xf numFmtId="0" fontId="8" fillId="0" borderId="0" xfId="0" applyFont="1" applyAlignment="1">
      <alignment vertical="center"/>
    </xf>
    <xf numFmtId="0" fontId="8" fillId="0" borderId="0" xfId="0" applyFont="1" applyAlignment="1" applyProtection="1">
      <alignment horizontal="left" vertical="center"/>
      <protection locked="0"/>
    </xf>
    <xf numFmtId="0" fontId="8" fillId="0" borderId="0" xfId="0" applyFont="1" applyAlignment="1">
      <alignment horizontal="left" vertical="center"/>
    </xf>
    <xf numFmtId="0" fontId="9" fillId="0" borderId="0" xfId="0" applyFont="1" applyAlignment="1">
      <alignment vertical="center"/>
    </xf>
    <xf numFmtId="0" fontId="0" fillId="0" borderId="0" xfId="0" applyAlignment="1">
      <alignment vertical="center"/>
    </xf>
    <xf numFmtId="0" fontId="8" fillId="0" borderId="0" xfId="0" applyFont="1" applyAlignment="1" applyProtection="1">
      <alignment vertical="center" shrinkToFit="1"/>
      <protection locked="0"/>
    </xf>
    <xf numFmtId="0" fontId="10" fillId="0" borderId="0" xfId="0" applyFont="1" applyAlignment="1">
      <alignment horizontal="center" vertical="center" wrapText="1"/>
    </xf>
    <xf numFmtId="0" fontId="11" fillId="0" borderId="0" xfId="0" applyFont="1" applyAlignment="1" applyProtection="1">
      <alignment vertical="center"/>
      <protection locked="0"/>
    </xf>
    <xf numFmtId="0" fontId="12" fillId="0" borderId="0" xfId="0" applyFont="1" applyAlignment="1">
      <alignment horizontal="center" vertical="center" wrapText="1"/>
    </xf>
    <xf numFmtId="49" fontId="11" fillId="0" borderId="0" xfId="0" applyNumberFormat="1" applyFont="1" applyAlignment="1" applyProtection="1">
      <alignment vertical="center"/>
      <protection locked="0"/>
    </xf>
    <xf numFmtId="0" fontId="11" fillId="0" borderId="0" xfId="0" applyFont="1" applyAlignment="1">
      <alignment vertical="center"/>
    </xf>
    <xf numFmtId="0" fontId="0" fillId="0" borderId="0" xfId="0" applyAlignment="1" applyProtection="1">
      <alignment vertical="center"/>
      <protection locked="0"/>
    </xf>
    <xf numFmtId="0" fontId="13" fillId="0" borderId="0" xfId="0" applyFont="1"/>
    <xf numFmtId="0" fontId="14" fillId="0" borderId="0" xfId="0" applyFont="1" applyAlignment="1">
      <alignment vertical="center"/>
    </xf>
    <xf numFmtId="0" fontId="15" fillId="0" borderId="0" xfId="0" applyFont="1" applyAlignment="1">
      <alignment vertical="center"/>
    </xf>
    <xf numFmtId="0" fontId="8" fillId="0" borderId="0" xfId="0" applyFont="1" applyAlignment="1" applyProtection="1">
      <alignment vertical="center"/>
      <protection locked="0"/>
    </xf>
    <xf numFmtId="0" fontId="0" fillId="0" borderId="77" xfId="0" applyBorder="1" applyAlignment="1" applyProtection="1">
      <alignment vertical="center"/>
      <protection locked="0"/>
    </xf>
    <xf numFmtId="0" fontId="8" fillId="0" borderId="80" xfId="0" applyFont="1" applyBorder="1" applyAlignment="1" applyProtection="1">
      <alignment vertical="center"/>
      <protection locked="0"/>
    </xf>
    <xf numFmtId="0" fontId="5" fillId="0" borderId="0" xfId="0" applyFont="1" applyAlignment="1">
      <alignment horizontal="center" vertical="center" wrapText="1"/>
    </xf>
    <xf numFmtId="0" fontId="17" fillId="0" borderId="0" xfId="0" applyFont="1" applyAlignment="1">
      <alignment horizontal="center" vertical="center" wrapText="1"/>
    </xf>
    <xf numFmtId="0" fontId="18" fillId="0" borderId="0" xfId="0" applyFont="1" applyAlignment="1">
      <alignment horizontal="center" vertical="center" wrapText="1"/>
    </xf>
    <xf numFmtId="0" fontId="7" fillId="0" borderId="0" xfId="0" applyFont="1" applyAlignment="1">
      <alignment vertical="center"/>
    </xf>
    <xf numFmtId="0" fontId="7" fillId="3" borderId="0" xfId="0" applyFont="1" applyFill="1" applyAlignment="1">
      <alignment vertical="center"/>
    </xf>
    <xf numFmtId="0" fontId="19" fillId="0" borderId="0" xfId="0" applyFont="1" applyAlignment="1">
      <alignment vertical="center"/>
    </xf>
    <xf numFmtId="0" fontId="19" fillId="0" borderId="0" xfId="0" applyFont="1" applyAlignment="1">
      <alignment horizontal="right" vertical="center" wrapText="1"/>
    </xf>
    <xf numFmtId="0" fontId="16" fillId="0" borderId="19" xfId="0" applyFont="1" applyBorder="1" applyAlignment="1">
      <alignment horizontal="center" vertical="center" wrapText="1"/>
    </xf>
    <xf numFmtId="0" fontId="16" fillId="0" borderId="20" xfId="0" applyFont="1" applyBorder="1" applyAlignment="1">
      <alignment horizontal="center" vertical="center" wrapText="1"/>
    </xf>
    <xf numFmtId="0" fontId="16" fillId="0" borderId="21" xfId="0" applyFont="1" applyBorder="1" applyAlignment="1">
      <alignment horizontal="center" vertical="center" wrapText="1"/>
    </xf>
    <xf numFmtId="0" fontId="16" fillId="0" borderId="22" xfId="0" applyFont="1" applyBorder="1" applyAlignment="1">
      <alignment horizontal="center" vertical="center" wrapText="1"/>
    </xf>
    <xf numFmtId="0" fontId="22" fillId="0" borderId="23" xfId="0" applyFont="1" applyBorder="1" applyAlignment="1">
      <alignment horizontal="center" vertical="center" wrapText="1"/>
    </xf>
    <xf numFmtId="0" fontId="22" fillId="2" borderId="8" xfId="0" applyFont="1" applyFill="1" applyBorder="1" applyAlignment="1">
      <alignment horizontal="left" vertical="top" wrapText="1"/>
    </xf>
    <xf numFmtId="0" fontId="22" fillId="2" borderId="0" xfId="0" applyFont="1" applyFill="1" applyAlignment="1">
      <alignment horizontal="left" vertical="top" wrapText="1"/>
    </xf>
    <xf numFmtId="0" fontId="22" fillId="2" borderId="9" xfId="0" applyFont="1" applyFill="1" applyBorder="1" applyAlignment="1">
      <alignment horizontal="left" vertical="top" wrapText="1"/>
    </xf>
    <xf numFmtId="0" fontId="16" fillId="0" borderId="23" xfId="0" applyFont="1" applyBorder="1" applyAlignment="1">
      <alignment horizontal="center" vertical="center" wrapText="1"/>
    </xf>
    <xf numFmtId="0" fontId="16" fillId="0" borderId="34" xfId="0" applyFont="1" applyBorder="1" applyAlignment="1">
      <alignment horizontal="center" vertical="center" wrapText="1"/>
    </xf>
    <xf numFmtId="0" fontId="22" fillId="2" borderId="35" xfId="0" applyFont="1" applyFill="1" applyBorder="1" applyAlignment="1">
      <alignment horizontal="left" vertical="top" wrapText="1"/>
    </xf>
    <xf numFmtId="0" fontId="22" fillId="2" borderId="1" xfId="0" applyFont="1" applyFill="1" applyBorder="1" applyAlignment="1">
      <alignment horizontal="left" vertical="top" wrapText="1"/>
    </xf>
    <xf numFmtId="0" fontId="22" fillId="2" borderId="36" xfId="0" applyFont="1" applyFill="1" applyBorder="1" applyAlignment="1">
      <alignment horizontal="left" vertical="top" wrapText="1"/>
    </xf>
    <xf numFmtId="0" fontId="16" fillId="0" borderId="60" xfId="0" applyFont="1" applyBorder="1" applyAlignment="1">
      <alignment horizontal="center" vertical="center" wrapText="1"/>
    </xf>
    <xf numFmtId="0" fontId="16" fillId="0" borderId="61" xfId="0" applyFont="1" applyBorder="1" applyAlignment="1">
      <alignment horizontal="center" vertical="center" wrapText="1"/>
    </xf>
    <xf numFmtId="0" fontId="16" fillId="0" borderId="62" xfId="0" applyFont="1" applyBorder="1" applyAlignment="1">
      <alignment horizontal="center" vertical="center" wrapText="1"/>
    </xf>
    <xf numFmtId="0" fontId="16" fillId="0" borderId="3" xfId="0" applyFont="1" applyBorder="1" applyAlignment="1">
      <alignment horizontal="center" vertical="center" wrapText="1"/>
    </xf>
    <xf numFmtId="0" fontId="23" fillId="0" borderId="0" xfId="0" applyFont="1" applyAlignment="1">
      <alignment horizontal="center" vertical="center"/>
    </xf>
    <xf numFmtId="0" fontId="16" fillId="0" borderId="65" xfId="0" applyFont="1" applyBorder="1" applyAlignment="1">
      <alignment horizontal="center" vertical="center" wrapText="1"/>
    </xf>
    <xf numFmtId="0" fontId="26" fillId="0" borderId="0" xfId="0" applyFont="1" applyAlignment="1">
      <alignment horizontal="center" vertical="center" wrapText="1"/>
    </xf>
    <xf numFmtId="0" fontId="26" fillId="0" borderId="66" xfId="0" applyFont="1" applyBorder="1" applyAlignment="1">
      <alignment horizontal="center" vertical="center" wrapText="1"/>
    </xf>
    <xf numFmtId="0" fontId="16" fillId="0" borderId="16" xfId="0" applyFont="1" applyBorder="1" applyAlignment="1">
      <alignment horizontal="left" vertical="center" wrapText="1"/>
    </xf>
    <xf numFmtId="0" fontId="26" fillId="0" borderId="18" xfId="0" applyFont="1" applyBorder="1" applyAlignment="1">
      <alignment horizontal="center" vertical="center" wrapText="1"/>
    </xf>
    <xf numFmtId="0" fontId="20" fillId="0" borderId="10" xfId="0" applyFont="1" applyBorder="1" applyAlignment="1">
      <alignment horizontal="center" vertical="center" wrapText="1"/>
    </xf>
    <xf numFmtId="0" fontId="20" fillId="0" borderId="66" xfId="0" applyFont="1" applyBorder="1" applyAlignment="1">
      <alignment horizontal="center" vertical="center" wrapText="1"/>
    </xf>
    <xf numFmtId="0" fontId="25" fillId="0" borderId="16" xfId="0" applyFont="1" applyBorder="1" applyAlignment="1">
      <alignment horizontal="left" vertical="center" wrapText="1"/>
    </xf>
    <xf numFmtId="0" fontId="20" fillId="0" borderId="18" xfId="0" applyFont="1" applyBorder="1" applyAlignment="1">
      <alignment horizontal="center" vertical="center" wrapText="1"/>
    </xf>
    <xf numFmtId="0" fontId="20" fillId="0" borderId="38" xfId="0" applyFont="1" applyBorder="1" applyAlignment="1">
      <alignment horizontal="center" vertical="center" wrapText="1"/>
    </xf>
    <xf numFmtId="0" fontId="20" fillId="0" borderId="39" xfId="0" applyFont="1" applyBorder="1" applyAlignment="1">
      <alignment horizontal="center" vertical="center" wrapText="1"/>
    </xf>
    <xf numFmtId="0" fontId="22" fillId="0" borderId="23" xfId="0" applyFont="1" applyBorder="1" applyAlignment="1">
      <alignment horizontal="center" vertical="center"/>
    </xf>
    <xf numFmtId="0" fontId="22" fillId="0" borderId="64" xfId="0" applyFont="1" applyBorder="1" applyAlignment="1">
      <alignment horizontal="center" vertical="center" wrapText="1"/>
    </xf>
    <xf numFmtId="0" fontId="16" fillId="0" borderId="63" xfId="0" applyFont="1" applyBorder="1" applyAlignment="1">
      <alignment horizontal="center" vertical="center"/>
    </xf>
    <xf numFmtId="0" fontId="16" fillId="0" borderId="20" xfId="0" applyFont="1" applyBorder="1" applyAlignment="1">
      <alignment horizontal="center" vertical="center"/>
    </xf>
    <xf numFmtId="0" fontId="16" fillId="0" borderId="21" xfId="0" applyFont="1" applyBorder="1" applyAlignment="1">
      <alignment horizontal="center" vertical="center"/>
    </xf>
    <xf numFmtId="0" fontId="23" fillId="0" borderId="0" xfId="0" applyFont="1" applyAlignment="1">
      <alignment vertical="center"/>
    </xf>
    <xf numFmtId="0" fontId="19" fillId="0" borderId="40" xfId="0" applyFont="1" applyBorder="1" applyAlignment="1">
      <alignment horizontal="center" vertical="center" wrapText="1"/>
    </xf>
    <xf numFmtId="0" fontId="19" fillId="0" borderId="3" xfId="0" applyFont="1" applyBorder="1" applyAlignment="1">
      <alignment horizontal="center" vertical="center" wrapText="1"/>
    </xf>
    <xf numFmtId="0" fontId="19" fillId="0" borderId="0" xfId="0" applyFont="1" applyAlignment="1">
      <alignment horizontal="center" vertical="center" wrapText="1"/>
    </xf>
    <xf numFmtId="0" fontId="19" fillId="0" borderId="0" xfId="0" applyFont="1" applyAlignment="1">
      <alignment horizontal="left" vertical="center" wrapText="1"/>
    </xf>
    <xf numFmtId="0" fontId="0" fillId="0" borderId="0" xfId="0" applyAlignment="1" applyProtection="1">
      <alignment horizontal="left" vertical="center"/>
      <protection locked="0"/>
    </xf>
    <xf numFmtId="0" fontId="11" fillId="0" borderId="80" xfId="0" applyFont="1" applyBorder="1" applyAlignment="1" applyProtection="1">
      <alignment vertical="center"/>
      <protection locked="0"/>
    </xf>
    <xf numFmtId="0" fontId="8" fillId="0" borderId="77" xfId="0" applyFont="1" applyBorder="1" applyAlignment="1" applyProtection="1">
      <alignment vertical="center" shrinkToFit="1"/>
      <protection locked="0"/>
    </xf>
    <xf numFmtId="0" fontId="29" fillId="0" borderId="25" xfId="0" applyFont="1" applyBorder="1" applyAlignment="1">
      <alignment horizontal="center" vertical="center"/>
    </xf>
    <xf numFmtId="0" fontId="29" fillId="0" borderId="26" xfId="0" applyFont="1" applyBorder="1" applyAlignment="1">
      <alignment horizontal="center" vertical="center"/>
    </xf>
    <xf numFmtId="0" fontId="29" fillId="0" borderId="27" xfId="0" applyFont="1" applyBorder="1" applyAlignment="1">
      <alignment horizontal="center" vertical="center"/>
    </xf>
    <xf numFmtId="0" fontId="29" fillId="0" borderId="28" xfId="0" applyFont="1" applyBorder="1" applyAlignment="1">
      <alignment horizontal="center" vertical="center"/>
    </xf>
    <xf numFmtId="0" fontId="29" fillId="0" borderId="29" xfId="0" applyFont="1" applyBorder="1" applyAlignment="1">
      <alignment horizontal="center" vertical="center"/>
    </xf>
    <xf numFmtId="0" fontId="29" fillId="0" borderId="37" xfId="0" applyFont="1" applyBorder="1" applyAlignment="1">
      <alignment horizontal="center" vertical="center"/>
    </xf>
    <xf numFmtId="0" fontId="29" fillId="0" borderId="20" xfId="0" applyFont="1" applyBorder="1" applyAlignment="1">
      <alignment horizontal="center" vertical="center"/>
    </xf>
    <xf numFmtId="0" fontId="29" fillId="0" borderId="22" xfId="0" applyFont="1" applyBorder="1" applyAlignment="1">
      <alignment horizontal="center" vertical="center"/>
    </xf>
    <xf numFmtId="0" fontId="29" fillId="0" borderId="21" xfId="0" applyFont="1" applyBorder="1" applyAlignment="1">
      <alignment horizontal="center" vertical="center"/>
    </xf>
    <xf numFmtId="0" fontId="29" fillId="0" borderId="70" xfId="0" applyFont="1" applyBorder="1" applyAlignment="1">
      <alignment horizontal="center" vertical="center"/>
    </xf>
    <xf numFmtId="0" fontId="29" fillId="0" borderId="35" xfId="0" applyFont="1" applyBorder="1" applyAlignment="1">
      <alignment horizontal="center" vertical="center"/>
    </xf>
    <xf numFmtId="0" fontId="29" fillId="0" borderId="56" xfId="0" applyFont="1" applyBorder="1" applyAlignment="1">
      <alignment horizontal="center" vertical="center"/>
    </xf>
    <xf numFmtId="0" fontId="29" fillId="0" borderId="75" xfId="0" applyFont="1" applyBorder="1" applyAlignment="1">
      <alignment horizontal="center" vertical="center"/>
    </xf>
    <xf numFmtId="0" fontId="30" fillId="0" borderId="26" xfId="0" applyFont="1" applyBorder="1" applyAlignment="1">
      <alignment horizontal="center" vertical="center"/>
    </xf>
    <xf numFmtId="0" fontId="30" fillId="0" borderId="28" xfId="0" applyFont="1" applyBorder="1" applyAlignment="1">
      <alignment horizontal="center" vertical="center"/>
    </xf>
    <xf numFmtId="0" fontId="30" fillId="0" borderId="27" xfId="0" applyFont="1" applyBorder="1" applyAlignment="1">
      <alignment horizontal="center" vertical="center"/>
    </xf>
    <xf numFmtId="0" fontId="30" fillId="0" borderId="20" xfId="0" applyFont="1" applyBorder="1" applyAlignment="1">
      <alignment horizontal="center" vertical="center"/>
    </xf>
    <xf numFmtId="0" fontId="30" fillId="0" borderId="22" xfId="0" applyFont="1" applyBorder="1" applyAlignment="1">
      <alignment horizontal="center" vertical="center"/>
    </xf>
    <xf numFmtId="0" fontId="30" fillId="0" borderId="65" xfId="0" applyFont="1" applyBorder="1" applyAlignment="1">
      <alignment horizontal="center" vertical="center"/>
    </xf>
    <xf numFmtId="0" fontId="34" fillId="0" borderId="0" xfId="0" applyFont="1" applyAlignment="1" applyProtection="1">
      <alignment vertical="center"/>
      <protection locked="0"/>
    </xf>
    <xf numFmtId="0" fontId="13" fillId="0" borderId="0" xfId="0" applyFont="1" applyAlignment="1" applyProtection="1">
      <alignment vertical="center"/>
      <protection locked="0"/>
    </xf>
    <xf numFmtId="0" fontId="2" fillId="0" borderId="0" xfId="1">
      <alignment vertical="center"/>
    </xf>
    <xf numFmtId="0" fontId="1" fillId="0" borderId="0" xfId="1" applyFont="1">
      <alignment vertical="center"/>
    </xf>
    <xf numFmtId="0" fontId="35" fillId="5" borderId="0" xfId="1" applyNumberFormat="1" applyFont="1" applyFill="1" applyBorder="1" applyAlignment="1">
      <alignment vertical="center"/>
    </xf>
    <xf numFmtId="0" fontId="46" fillId="5" borderId="0" xfId="1" applyNumberFormat="1" applyFont="1" applyFill="1" applyBorder="1" applyAlignment="1">
      <alignment vertical="center"/>
    </xf>
    <xf numFmtId="0" fontId="46" fillId="5" borderId="0" xfId="1" applyNumberFormat="1" applyFont="1" applyFill="1" applyBorder="1" applyAlignment="1">
      <alignment horizontal="center" vertical="center"/>
    </xf>
    <xf numFmtId="177" fontId="1" fillId="4" borderId="83" xfId="1" applyNumberFormat="1" applyFont="1" applyFill="1" applyBorder="1" applyAlignment="1">
      <alignment vertical="center"/>
    </xf>
    <xf numFmtId="178" fontId="1" fillId="4" borderId="83" xfId="1" applyNumberFormat="1" applyFont="1" applyFill="1" applyBorder="1" applyAlignment="1">
      <alignment vertical="center"/>
    </xf>
    <xf numFmtId="177" fontId="45" fillId="4" borderId="83" xfId="1" applyNumberFormat="1" applyFont="1" applyFill="1" applyBorder="1" applyAlignment="1">
      <alignment vertical="center"/>
    </xf>
    <xf numFmtId="49" fontId="42" fillId="7" borderId="81" xfId="0" applyNumberFormat="1" applyFont="1" applyFill="1" applyBorder="1" applyAlignment="1" applyProtection="1">
      <alignment horizontal="center" vertical="center"/>
    </xf>
    <xf numFmtId="0" fontId="42" fillId="7" borderId="81" xfId="0" applyFont="1" applyFill="1" applyBorder="1" applyAlignment="1" applyProtection="1">
      <alignment horizontal="center" vertical="center"/>
    </xf>
    <xf numFmtId="0" fontId="0" fillId="0" borderId="0" xfId="0" applyNumberFormat="1" applyFont="1" applyAlignment="1">
      <alignment vertical="center"/>
    </xf>
    <xf numFmtId="0" fontId="19" fillId="0" borderId="0" xfId="0" applyFont="1" applyAlignment="1" applyProtection="1">
      <alignment vertical="center"/>
    </xf>
    <xf numFmtId="0" fontId="8" fillId="0" borderId="77" xfId="0" applyFont="1" applyBorder="1" applyAlignment="1" applyProtection="1">
      <alignment vertical="center"/>
      <protection locked="0"/>
    </xf>
    <xf numFmtId="0" fontId="8" fillId="0" borderId="80" xfId="0" applyFont="1" applyBorder="1" applyAlignment="1" applyProtection="1">
      <alignment vertical="center"/>
      <protection locked="0"/>
    </xf>
    <xf numFmtId="0" fontId="8" fillId="0" borderId="0" xfId="0" applyFont="1" applyAlignment="1" applyProtection="1">
      <alignment vertical="center"/>
      <protection locked="0"/>
    </xf>
    <xf numFmtId="0" fontId="9" fillId="0" borderId="0" xfId="0" applyFont="1" applyAlignment="1">
      <alignment horizontal="center" vertical="center" wrapText="1"/>
    </xf>
    <xf numFmtId="0" fontId="52" fillId="0" borderId="0" xfId="0" applyFont="1" applyAlignment="1">
      <alignment horizontal="center" vertical="center" wrapText="1"/>
    </xf>
    <xf numFmtId="0" fontId="8" fillId="0" borderId="0" xfId="0" applyFont="1" applyAlignment="1">
      <alignment horizontal="center" vertical="center" wrapText="1"/>
    </xf>
    <xf numFmtId="0" fontId="55" fillId="0" borderId="0" xfId="0" applyFont="1" applyAlignment="1">
      <alignment horizontal="center" vertical="center" wrapText="1"/>
    </xf>
    <xf numFmtId="0" fontId="56" fillId="0" borderId="0" xfId="0" applyFont="1" applyAlignment="1">
      <alignment horizontal="center" vertical="center" wrapText="1"/>
    </xf>
    <xf numFmtId="49" fontId="56" fillId="0" borderId="0" xfId="0" applyNumberFormat="1" applyFont="1" applyAlignment="1" applyProtection="1">
      <alignment vertical="center"/>
      <protection locked="0"/>
    </xf>
    <xf numFmtId="0" fontId="56" fillId="0" borderId="0" xfId="0" applyFont="1" applyAlignment="1">
      <alignment vertical="center"/>
    </xf>
    <xf numFmtId="0" fontId="56" fillId="0" borderId="80" xfId="0" applyFont="1" applyBorder="1" applyAlignment="1" applyProtection="1">
      <alignment vertical="center"/>
      <protection locked="0"/>
    </xf>
    <xf numFmtId="0" fontId="56" fillId="0" borderId="0" xfId="0" applyFont="1" applyAlignment="1" applyProtection="1">
      <alignment vertical="center"/>
      <protection locked="0"/>
    </xf>
    <xf numFmtId="0" fontId="58" fillId="0" borderId="0" xfId="0" applyFont="1" applyAlignment="1" applyProtection="1">
      <alignment vertical="center"/>
      <protection locked="0"/>
    </xf>
    <xf numFmtId="0" fontId="59" fillId="0" borderId="0" xfId="0" applyFont="1" applyAlignment="1" applyProtection="1">
      <alignment vertical="center"/>
      <protection locked="0"/>
    </xf>
    <xf numFmtId="0" fontId="60" fillId="0" borderId="93" xfId="0" applyFont="1" applyBorder="1" applyAlignment="1">
      <alignment vertical="center"/>
    </xf>
    <xf numFmtId="0" fontId="18" fillId="0" borderId="0" xfId="0" applyFont="1" applyAlignment="1">
      <alignment horizontal="center" vertical="center"/>
    </xf>
    <xf numFmtId="0" fontId="53" fillId="0" borderId="0" xfId="0" applyFont="1" applyAlignment="1">
      <alignment horizontal="center" vertical="center"/>
    </xf>
    <xf numFmtId="0" fontId="57" fillId="0" borderId="0" xfId="0" applyFont="1" applyAlignment="1"/>
    <xf numFmtId="0" fontId="54" fillId="0" borderId="0" xfId="0" applyFont="1" applyAlignment="1">
      <alignment horizontal="center" vertical="center"/>
    </xf>
    <xf numFmtId="0" fontId="60" fillId="0" borderId="93" xfId="0" applyFont="1" applyBorder="1" applyAlignment="1">
      <alignment horizontal="center" vertical="center" shrinkToFit="1"/>
    </xf>
    <xf numFmtId="0" fontId="60" fillId="0" borderId="93" xfId="0" applyNumberFormat="1" applyFont="1" applyBorder="1" applyAlignment="1" applyProtection="1">
      <alignment vertical="center"/>
      <protection locked="0"/>
    </xf>
    <xf numFmtId="0" fontId="0" fillId="2" borderId="0" xfId="0" applyNumberFormat="1" applyFont="1" applyFill="1" applyAlignment="1">
      <alignment vertical="center"/>
    </xf>
    <xf numFmtId="0" fontId="37" fillId="2" borderId="0" xfId="0" applyFont="1" applyFill="1" applyAlignment="1">
      <alignment vertical="center"/>
    </xf>
    <xf numFmtId="0" fontId="6" fillId="2" borderId="0" xfId="0" applyFont="1" applyFill="1" applyAlignment="1">
      <alignment horizontal="center" vertical="center" wrapText="1"/>
    </xf>
    <xf numFmtId="176" fontId="8" fillId="2" borderId="0" xfId="0" applyNumberFormat="1" applyFont="1" applyFill="1" applyAlignment="1">
      <alignment horizontal="left" vertical="center" shrinkToFit="1"/>
    </xf>
    <xf numFmtId="0" fontId="0" fillId="2" borderId="0" xfId="0" applyFill="1" applyAlignment="1">
      <alignment horizontal="left" vertical="center"/>
    </xf>
    <xf numFmtId="0" fontId="0" fillId="2" borderId="0" xfId="0" applyFill="1" applyAlignment="1">
      <alignment vertical="center"/>
    </xf>
    <xf numFmtId="49" fontId="8" fillId="2" borderId="0" xfId="0" applyNumberFormat="1" applyFont="1" applyFill="1" applyAlignment="1">
      <alignment vertical="center"/>
    </xf>
    <xf numFmtId="0" fontId="8" fillId="2" borderId="0" xfId="0" applyFont="1" applyFill="1" applyAlignment="1">
      <alignment vertical="center"/>
    </xf>
    <xf numFmtId="0" fontId="8" fillId="2" borderId="0" xfId="0" applyFont="1" applyFill="1" applyAlignment="1">
      <alignment horizontal="left" vertical="center"/>
    </xf>
    <xf numFmtId="0" fontId="49" fillId="2" borderId="0" xfId="0" applyNumberFormat="1" applyFont="1" applyFill="1" applyAlignment="1">
      <alignment vertical="center"/>
    </xf>
    <xf numFmtId="0" fontId="51" fillId="2" borderId="0" xfId="0" applyNumberFormat="1" applyFont="1" applyFill="1" applyAlignment="1">
      <alignment horizontal="center" vertical="center"/>
    </xf>
    <xf numFmtId="0" fontId="0" fillId="2" borderId="0" xfId="0" applyNumberFormat="1" applyFont="1" applyFill="1" applyAlignment="1" applyProtection="1">
      <alignment vertical="center"/>
    </xf>
    <xf numFmtId="0" fontId="42" fillId="0" borderId="81" xfId="0" applyFont="1" applyFill="1" applyBorder="1" applyAlignment="1">
      <alignment horizontal="center" vertical="center"/>
    </xf>
    <xf numFmtId="49" fontId="42" fillId="0" borderId="81" xfId="0" applyNumberFormat="1" applyFont="1" applyFill="1" applyBorder="1" applyAlignment="1">
      <alignment horizontal="center" vertical="center"/>
    </xf>
    <xf numFmtId="0" fontId="0" fillId="8" borderId="0" xfId="0" applyFill="1" applyAlignment="1">
      <alignment vertical="center"/>
    </xf>
    <xf numFmtId="0" fontId="62" fillId="2" borderId="0" xfId="0" applyNumberFormat="1" applyFont="1" applyFill="1" applyAlignment="1">
      <alignment vertical="center"/>
    </xf>
    <xf numFmtId="0" fontId="61" fillId="2" borderId="0" xfId="0" applyNumberFormat="1" applyFont="1" applyFill="1" applyAlignment="1">
      <alignment vertical="center"/>
    </xf>
    <xf numFmtId="0" fontId="63" fillId="8" borderId="0" xfId="0" applyFont="1" applyFill="1" applyAlignment="1">
      <alignment vertical="center"/>
    </xf>
    <xf numFmtId="0" fontId="0" fillId="0" borderId="0" xfId="0" applyFont="1" applyAlignment="1" applyProtection="1">
      <alignment vertical="center"/>
    </xf>
    <xf numFmtId="0" fontId="0" fillId="0" borderId="95" xfId="0" applyFont="1" applyBorder="1" applyAlignment="1" applyProtection="1">
      <alignment vertical="center"/>
    </xf>
    <xf numFmtId="0" fontId="0" fillId="0" borderId="96" xfId="0" applyFont="1" applyBorder="1" applyAlignment="1" applyProtection="1">
      <alignment vertical="center"/>
    </xf>
    <xf numFmtId="0" fontId="0" fillId="0" borderId="97" xfId="0" applyFont="1" applyBorder="1" applyAlignment="1" applyProtection="1">
      <alignment vertical="center"/>
    </xf>
    <xf numFmtId="0" fontId="0" fillId="0" borderId="98" xfId="0" applyFont="1" applyBorder="1" applyAlignment="1" applyProtection="1">
      <alignment vertical="center"/>
    </xf>
    <xf numFmtId="0" fontId="65" fillId="0" borderId="0" xfId="0" applyFont="1" applyBorder="1" applyAlignment="1" applyProtection="1">
      <alignment vertical="center"/>
    </xf>
    <xf numFmtId="0" fontId="0" fillId="0" borderId="0" xfId="0" applyFont="1" applyBorder="1" applyAlignment="1" applyProtection="1">
      <alignment vertical="center"/>
    </xf>
    <xf numFmtId="0" fontId="0" fillId="0" borderId="99" xfId="0" applyFont="1" applyBorder="1" applyAlignment="1" applyProtection="1">
      <alignment vertical="center"/>
    </xf>
    <xf numFmtId="0" fontId="0" fillId="0" borderId="100" xfId="0" applyFont="1" applyBorder="1" applyAlignment="1" applyProtection="1">
      <alignment vertical="center"/>
    </xf>
    <xf numFmtId="0" fontId="0" fillId="0" borderId="101" xfId="0" applyFont="1" applyBorder="1" applyAlignment="1" applyProtection="1">
      <alignment vertical="center"/>
    </xf>
    <xf numFmtId="0" fontId="0" fillId="0" borderId="102" xfId="0" applyFont="1" applyBorder="1" applyAlignment="1" applyProtection="1">
      <alignment vertical="center"/>
    </xf>
    <xf numFmtId="0" fontId="42" fillId="7" borderId="90" xfId="0" applyFont="1" applyFill="1" applyBorder="1" applyAlignment="1" applyProtection="1">
      <alignment horizontal="center" vertical="center"/>
    </xf>
    <xf numFmtId="0" fontId="42" fillId="7" borderId="91" xfId="0" applyFont="1" applyFill="1" applyBorder="1" applyAlignment="1" applyProtection="1">
      <alignment horizontal="center" vertical="center"/>
    </xf>
    <xf numFmtId="0" fontId="42" fillId="7" borderId="92" xfId="0" applyFont="1" applyFill="1" applyBorder="1" applyAlignment="1" applyProtection="1">
      <alignment horizontal="center" vertical="center"/>
    </xf>
    <xf numFmtId="49" fontId="64" fillId="7" borderId="90" xfId="0" applyNumberFormat="1" applyFont="1" applyFill="1" applyBorder="1" applyAlignment="1" applyProtection="1">
      <alignment horizontal="center" vertical="center" shrinkToFit="1"/>
    </xf>
    <xf numFmtId="49" fontId="64" fillId="7" borderId="91" xfId="0" applyNumberFormat="1" applyFont="1" applyFill="1" applyBorder="1" applyAlignment="1" applyProtection="1">
      <alignment horizontal="center" vertical="center" shrinkToFit="1"/>
    </xf>
    <xf numFmtId="49" fontId="64" fillId="7" borderId="92" xfId="0" applyNumberFormat="1" applyFont="1" applyFill="1" applyBorder="1" applyAlignment="1" applyProtection="1">
      <alignment horizontal="center" vertical="center" shrinkToFit="1"/>
    </xf>
    <xf numFmtId="0" fontId="41" fillId="7" borderId="84" xfId="0" applyFont="1" applyFill="1" applyBorder="1" applyAlignment="1" applyProtection="1">
      <alignment horizontal="center" vertical="center" wrapText="1"/>
    </xf>
    <xf numFmtId="0" fontId="41" fillId="7" borderId="85" xfId="0" applyFont="1" applyFill="1" applyBorder="1" applyAlignment="1" applyProtection="1">
      <alignment horizontal="center" vertical="center" wrapText="1"/>
    </xf>
    <xf numFmtId="0" fontId="41" fillId="7" borderId="86" xfId="0" applyFont="1" applyFill="1" applyBorder="1" applyAlignment="1" applyProtection="1">
      <alignment horizontal="center" vertical="center" wrapText="1"/>
    </xf>
    <xf numFmtId="0" fontId="41" fillId="7" borderId="79" xfId="0" applyFont="1" applyFill="1" applyBorder="1" applyAlignment="1" applyProtection="1">
      <alignment horizontal="center" vertical="center" wrapText="1"/>
    </xf>
    <xf numFmtId="0" fontId="41" fillId="7" borderId="80" xfId="0" applyFont="1" applyFill="1" applyBorder="1" applyAlignment="1" applyProtection="1">
      <alignment horizontal="center" vertical="center" wrapText="1"/>
    </xf>
    <xf numFmtId="0" fontId="41" fillId="7" borderId="87" xfId="0" applyFont="1" applyFill="1" applyBorder="1" applyAlignment="1" applyProtection="1">
      <alignment horizontal="center" vertical="center" wrapText="1"/>
    </xf>
    <xf numFmtId="0" fontId="42" fillId="0" borderId="91" xfId="0" applyFont="1" applyFill="1" applyBorder="1" applyAlignment="1">
      <alignment horizontal="center" vertical="center"/>
    </xf>
    <xf numFmtId="0" fontId="42" fillId="0" borderId="92" xfId="0" applyFont="1" applyFill="1" applyBorder="1" applyAlignment="1">
      <alignment horizontal="center" vertical="center"/>
    </xf>
    <xf numFmtId="0" fontId="42" fillId="0" borderId="76" xfId="0" applyFont="1" applyFill="1" applyBorder="1" applyAlignment="1">
      <alignment horizontal="center" vertical="center" wrapText="1"/>
    </xf>
    <xf numFmtId="0" fontId="42" fillId="0" borderId="77" xfId="0" applyFont="1" applyFill="1" applyBorder="1" applyAlignment="1">
      <alignment horizontal="center" vertical="center"/>
    </xf>
    <xf numFmtId="0" fontId="42" fillId="0" borderId="78" xfId="0" applyFont="1" applyFill="1" applyBorder="1" applyAlignment="1">
      <alignment horizontal="center" vertical="center"/>
    </xf>
    <xf numFmtId="57" fontId="0" fillId="0" borderId="81" xfId="0" applyNumberFormat="1" applyFont="1" applyFill="1" applyBorder="1" applyAlignment="1" applyProtection="1">
      <alignment horizontal="center" vertical="center"/>
      <protection locked="0"/>
    </xf>
    <xf numFmtId="0" fontId="0" fillId="0" borderId="81" xfId="0" applyFont="1" applyFill="1" applyBorder="1" applyAlignment="1" applyProtection="1">
      <alignment horizontal="center" vertical="center"/>
      <protection locked="0"/>
    </xf>
    <xf numFmtId="0" fontId="40" fillId="0" borderId="81" xfId="0" applyFont="1" applyFill="1" applyBorder="1" applyAlignment="1">
      <alignment horizontal="center" vertical="center" wrapText="1"/>
    </xf>
    <xf numFmtId="49" fontId="0" fillId="0" borderId="91" xfId="0" applyNumberFormat="1" applyFont="1" applyFill="1" applyBorder="1" applyAlignment="1" applyProtection="1">
      <alignment horizontal="center" vertical="center" shrinkToFit="1"/>
      <protection locked="0"/>
    </xf>
    <xf numFmtId="49" fontId="0" fillId="0" borderId="92" xfId="0" applyNumberFormat="1" applyFont="1" applyFill="1" applyBorder="1" applyAlignment="1" applyProtection="1">
      <alignment horizontal="center" vertical="center" shrinkToFit="1"/>
      <protection locked="0"/>
    </xf>
    <xf numFmtId="0" fontId="42" fillId="0" borderId="90" xfId="0" applyFont="1" applyFill="1" applyBorder="1" applyAlignment="1">
      <alignment horizontal="center" vertical="center"/>
    </xf>
    <xf numFmtId="49" fontId="0" fillId="0" borderId="90" xfId="0" applyNumberFormat="1" applyFont="1" applyFill="1" applyBorder="1" applyAlignment="1" applyProtection="1">
      <alignment horizontal="center" vertical="center" shrinkToFit="1"/>
      <protection locked="0"/>
    </xf>
    <xf numFmtId="57" fontId="0" fillId="0" borderId="76" xfId="0" applyNumberFormat="1" applyFont="1" applyFill="1" applyBorder="1" applyAlignment="1" applyProtection="1">
      <alignment horizontal="center" vertical="center"/>
      <protection locked="0"/>
    </xf>
    <xf numFmtId="57" fontId="0" fillId="0" borderId="77" xfId="0" applyNumberFormat="1" applyFont="1" applyFill="1" applyBorder="1" applyAlignment="1" applyProtection="1">
      <alignment horizontal="center" vertical="center"/>
      <protection locked="0"/>
    </xf>
    <xf numFmtId="57" fontId="0" fillId="0" borderId="78" xfId="0" applyNumberFormat="1" applyFont="1" applyFill="1" applyBorder="1" applyAlignment="1" applyProtection="1">
      <alignment horizontal="center" vertical="center"/>
      <protection locked="0"/>
    </xf>
    <xf numFmtId="0" fontId="41" fillId="0" borderId="84" xfId="0" applyFont="1" applyFill="1" applyBorder="1" applyAlignment="1">
      <alignment horizontal="center" vertical="center" wrapText="1"/>
    </xf>
    <xf numFmtId="0" fontId="41" fillId="0" borderId="85" xfId="0" applyFont="1" applyFill="1" applyBorder="1" applyAlignment="1">
      <alignment horizontal="center" vertical="center" wrapText="1"/>
    </xf>
    <xf numFmtId="0" fontId="41" fillId="0" borderId="86" xfId="0" applyFont="1" applyFill="1" applyBorder="1" applyAlignment="1">
      <alignment horizontal="center" vertical="center" wrapText="1"/>
    </xf>
    <xf numFmtId="0" fontId="41" fillId="0" borderId="79" xfId="0" applyFont="1" applyFill="1" applyBorder="1" applyAlignment="1">
      <alignment horizontal="center" vertical="center" wrapText="1"/>
    </xf>
    <xf numFmtId="0" fontId="41" fillId="0" borderId="80" xfId="0" applyFont="1" applyFill="1" applyBorder="1" applyAlignment="1">
      <alignment horizontal="center" vertical="center" wrapText="1"/>
    </xf>
    <xf numFmtId="0" fontId="41" fillId="0" borderId="87" xfId="0" applyFont="1" applyFill="1" applyBorder="1" applyAlignment="1">
      <alignment horizontal="center" vertical="center" wrapText="1"/>
    </xf>
    <xf numFmtId="49" fontId="0" fillId="0" borderId="79" xfId="0" applyNumberFormat="1" applyFont="1" applyFill="1" applyBorder="1" applyAlignment="1" applyProtection="1">
      <alignment horizontal="center" vertical="center"/>
      <protection locked="0"/>
    </xf>
    <xf numFmtId="49" fontId="0" fillId="0" borderId="80" xfId="0" applyNumberFormat="1" applyFont="1" applyFill="1" applyBorder="1" applyAlignment="1" applyProtection="1">
      <alignment horizontal="center" vertical="center"/>
      <protection locked="0"/>
    </xf>
    <xf numFmtId="49" fontId="0" fillId="0" borderId="87" xfId="0" applyNumberFormat="1" applyFont="1" applyFill="1" applyBorder="1" applyAlignment="1" applyProtection="1">
      <alignment horizontal="center" vertical="center"/>
      <protection locked="0"/>
    </xf>
    <xf numFmtId="49" fontId="39" fillId="0" borderId="76" xfId="0" applyNumberFormat="1" applyFont="1" applyFill="1" applyBorder="1" applyAlignment="1">
      <alignment horizontal="center" vertical="center" wrapText="1"/>
    </xf>
    <xf numFmtId="49" fontId="39" fillId="0" borderId="77" xfId="0" applyNumberFormat="1" applyFont="1" applyFill="1" applyBorder="1" applyAlignment="1">
      <alignment horizontal="center" vertical="center"/>
    </xf>
    <xf numFmtId="49" fontId="39" fillId="0" borderId="78" xfId="0" applyNumberFormat="1" applyFont="1" applyFill="1" applyBorder="1" applyAlignment="1">
      <alignment horizontal="center" vertical="center"/>
    </xf>
    <xf numFmtId="0" fontId="43" fillId="6" borderId="81" xfId="0" applyFont="1" applyFill="1" applyBorder="1" applyAlignment="1" applyProtection="1">
      <alignment horizontal="center" vertical="center" wrapText="1"/>
      <protection locked="0"/>
    </xf>
    <xf numFmtId="0" fontId="41" fillId="0" borderId="76" xfId="0" applyFont="1" applyFill="1" applyBorder="1" applyAlignment="1">
      <alignment horizontal="center" vertical="center" wrapText="1"/>
    </xf>
    <xf numFmtId="0" fontId="41" fillId="0" borderId="77" xfId="0" applyFont="1" applyFill="1" applyBorder="1" applyAlignment="1">
      <alignment horizontal="center" vertical="center" wrapText="1"/>
    </xf>
    <xf numFmtId="0" fontId="41" fillId="0" borderId="78" xfId="0" applyFont="1" applyFill="1" applyBorder="1" applyAlignment="1">
      <alignment horizontal="center" vertical="center" wrapText="1"/>
    </xf>
    <xf numFmtId="49" fontId="0" fillId="0" borderId="76" xfId="0" applyNumberFormat="1" applyFont="1" applyFill="1" applyBorder="1" applyAlignment="1" applyProtection="1">
      <alignment horizontal="center" vertical="center"/>
      <protection locked="0"/>
    </xf>
    <xf numFmtId="49" fontId="0" fillId="0" borderId="77" xfId="0" applyNumberFormat="1" applyFont="1" applyFill="1" applyBorder="1" applyAlignment="1" applyProtection="1">
      <alignment horizontal="center" vertical="center"/>
      <protection locked="0"/>
    </xf>
    <xf numFmtId="49" fontId="0" fillId="0" borderId="78" xfId="0" applyNumberFormat="1" applyFont="1" applyFill="1" applyBorder="1" applyAlignment="1" applyProtection="1">
      <alignment horizontal="center" vertical="center"/>
      <protection locked="0"/>
    </xf>
    <xf numFmtId="57" fontId="0" fillId="6" borderId="76" xfId="0" applyNumberFormat="1" applyFont="1" applyFill="1" applyBorder="1" applyAlignment="1" applyProtection="1">
      <alignment horizontal="center" vertical="center"/>
      <protection locked="0"/>
    </xf>
    <xf numFmtId="57" fontId="0" fillId="6" borderId="77" xfId="0" applyNumberFormat="1" applyFont="1" applyFill="1" applyBorder="1" applyAlignment="1" applyProtection="1">
      <alignment horizontal="center" vertical="center"/>
      <protection locked="0"/>
    </xf>
    <xf numFmtId="57" fontId="0" fillId="6" borderId="78" xfId="0" applyNumberFormat="1" applyFont="1" applyFill="1" applyBorder="1" applyAlignment="1" applyProtection="1">
      <alignment horizontal="center" vertical="center"/>
      <protection locked="0"/>
    </xf>
    <xf numFmtId="0" fontId="44" fillId="0" borderId="76" xfId="0" applyFont="1" applyFill="1" applyBorder="1" applyAlignment="1" applyProtection="1">
      <alignment horizontal="center" vertical="center" wrapText="1"/>
      <protection locked="0"/>
    </xf>
    <xf numFmtId="0" fontId="44" fillId="0" borderId="77" xfId="0" applyFont="1" applyFill="1" applyBorder="1" applyAlignment="1" applyProtection="1">
      <alignment horizontal="center" vertical="center" wrapText="1"/>
      <protection locked="0"/>
    </xf>
    <xf numFmtId="0" fontId="44" fillId="0" borderId="78" xfId="0" applyFont="1" applyFill="1" applyBorder="1" applyAlignment="1" applyProtection="1">
      <alignment horizontal="center" vertical="center" wrapText="1"/>
      <protection locked="0"/>
    </xf>
    <xf numFmtId="0" fontId="0" fillId="6" borderId="81" xfId="0" applyFont="1" applyFill="1" applyBorder="1" applyAlignment="1" applyProtection="1">
      <alignment horizontal="center" vertical="center"/>
      <protection locked="0"/>
    </xf>
    <xf numFmtId="0" fontId="41" fillId="0" borderId="85" xfId="0" applyFont="1" applyFill="1" applyBorder="1" applyAlignment="1">
      <alignment horizontal="center" vertical="center"/>
    </xf>
    <xf numFmtId="0" fontId="41" fillId="0" borderId="86" xfId="0" applyFont="1" applyFill="1" applyBorder="1" applyAlignment="1">
      <alignment horizontal="center" vertical="center"/>
    </xf>
    <xf numFmtId="0" fontId="41" fillId="0" borderId="89" xfId="0" applyFont="1" applyFill="1" applyBorder="1" applyAlignment="1">
      <alignment horizontal="center" vertical="center"/>
    </xf>
    <xf numFmtId="0" fontId="41" fillId="0" borderId="0" xfId="0" applyFont="1" applyFill="1" applyAlignment="1">
      <alignment horizontal="center" vertical="center"/>
    </xf>
    <xf numFmtId="0" fontId="41" fillId="0" borderId="88" xfId="0" applyFont="1" applyFill="1" applyBorder="1" applyAlignment="1">
      <alignment horizontal="center" vertical="center"/>
    </xf>
    <xf numFmtId="0" fontId="41" fillId="0" borderId="79" xfId="0" applyFont="1" applyFill="1" applyBorder="1" applyAlignment="1">
      <alignment horizontal="center" vertical="center"/>
    </xf>
    <xf numFmtId="0" fontId="41" fillId="0" borderId="80" xfId="0" applyFont="1" applyFill="1" applyBorder="1" applyAlignment="1">
      <alignment horizontal="center" vertical="center"/>
    </xf>
    <xf numFmtId="0" fontId="41" fillId="0" borderId="87" xfId="0" applyFont="1" applyFill="1" applyBorder="1" applyAlignment="1">
      <alignment horizontal="center" vertical="center"/>
    </xf>
    <xf numFmtId="49" fontId="39" fillId="0" borderId="76" xfId="0" applyNumberFormat="1" applyFont="1" applyFill="1" applyBorder="1" applyAlignment="1">
      <alignment horizontal="center" vertical="center"/>
    </xf>
    <xf numFmtId="49" fontId="39" fillId="0" borderId="77" xfId="0" applyNumberFormat="1" applyFont="1" applyFill="1" applyBorder="1" applyAlignment="1">
      <alignment horizontal="center" vertical="center" wrapText="1"/>
    </xf>
    <xf numFmtId="49" fontId="39" fillId="0" borderId="78" xfId="0" applyNumberFormat="1" applyFont="1" applyFill="1" applyBorder="1" applyAlignment="1">
      <alignment horizontal="center" vertical="center" wrapText="1"/>
    </xf>
    <xf numFmtId="0" fontId="43" fillId="6" borderId="76" xfId="0" applyFont="1" applyFill="1" applyBorder="1" applyAlignment="1" applyProtection="1">
      <alignment horizontal="center" vertical="center" wrapText="1"/>
      <protection locked="0"/>
    </xf>
    <xf numFmtId="0" fontId="43" fillId="6" borderId="78" xfId="0" applyFont="1" applyFill="1" applyBorder="1" applyAlignment="1" applyProtection="1">
      <alignment horizontal="center" vertical="center" wrapText="1"/>
      <protection locked="0"/>
    </xf>
    <xf numFmtId="49" fontId="0" fillId="6" borderId="76" xfId="0" applyNumberFormat="1" applyFont="1" applyFill="1" applyBorder="1" applyAlignment="1" applyProtection="1">
      <alignment horizontal="center" vertical="center"/>
      <protection locked="0"/>
    </xf>
    <xf numFmtId="49" fontId="0" fillId="6" borderId="77" xfId="0" applyNumberFormat="1" applyFont="1" applyFill="1" applyBorder="1" applyAlignment="1" applyProtection="1">
      <alignment horizontal="center" vertical="center"/>
      <protection locked="0"/>
    </xf>
    <xf numFmtId="0" fontId="0" fillId="6" borderId="77" xfId="0" applyFont="1" applyFill="1" applyBorder="1" applyAlignment="1" applyProtection="1">
      <alignment vertical="center"/>
      <protection locked="0"/>
    </xf>
    <xf numFmtId="0" fontId="0" fillId="6" borderId="78" xfId="0" applyFont="1" applyFill="1" applyBorder="1" applyAlignment="1" applyProtection="1">
      <alignment vertical="center"/>
      <protection locked="0"/>
    </xf>
    <xf numFmtId="0" fontId="42" fillId="7" borderId="76" xfId="0" applyFont="1" applyFill="1" applyBorder="1" applyAlignment="1" applyProtection="1">
      <alignment horizontal="center" vertical="center" wrapText="1"/>
    </xf>
    <xf numFmtId="0" fontId="42" fillId="7" borderId="77" xfId="0" applyFont="1" applyFill="1" applyBorder="1" applyAlignment="1" applyProtection="1">
      <alignment horizontal="center" vertical="center"/>
    </xf>
    <xf numFmtId="0" fontId="42" fillId="7" borderId="78" xfId="0" applyFont="1" applyFill="1" applyBorder="1" applyAlignment="1" applyProtection="1">
      <alignment horizontal="center" vertical="center"/>
    </xf>
    <xf numFmtId="57" fontId="64" fillId="7" borderId="81" xfId="0" applyNumberFormat="1" applyFont="1" applyFill="1" applyBorder="1" applyAlignment="1" applyProtection="1">
      <alignment horizontal="center" vertical="center"/>
    </xf>
    <xf numFmtId="0" fontId="64" fillId="7" borderId="81" xfId="0" applyFont="1" applyFill="1" applyBorder="1" applyAlignment="1" applyProtection="1">
      <alignment horizontal="center" vertical="center"/>
    </xf>
    <xf numFmtId="0" fontId="42" fillId="7" borderId="76" xfId="0" applyFont="1" applyFill="1" applyBorder="1" applyAlignment="1" applyProtection="1">
      <alignment horizontal="center" vertical="center"/>
    </xf>
    <xf numFmtId="0" fontId="41" fillId="7" borderId="76" xfId="0" applyFont="1" applyFill="1" applyBorder="1" applyAlignment="1" applyProtection="1">
      <alignment horizontal="center" vertical="center" wrapText="1"/>
    </xf>
    <xf numFmtId="0" fontId="41" fillId="7" borderId="77" xfId="0" applyFont="1" applyFill="1" applyBorder="1" applyAlignment="1" applyProtection="1">
      <alignment horizontal="center" vertical="center" wrapText="1"/>
    </xf>
    <xf numFmtId="0" fontId="41" fillId="7" borderId="78" xfId="0" applyFont="1" applyFill="1" applyBorder="1" applyAlignment="1" applyProtection="1">
      <alignment horizontal="center" vertical="center" wrapText="1"/>
    </xf>
    <xf numFmtId="57" fontId="64" fillId="7" borderId="76" xfId="0" applyNumberFormat="1" applyFont="1" applyFill="1" applyBorder="1" applyAlignment="1" applyProtection="1">
      <alignment horizontal="center" vertical="center"/>
    </xf>
    <xf numFmtId="57" fontId="64" fillId="7" borderId="77" xfId="0" applyNumberFormat="1" applyFont="1" applyFill="1" applyBorder="1" applyAlignment="1" applyProtection="1">
      <alignment horizontal="center" vertical="center"/>
    </xf>
    <xf numFmtId="57" fontId="64" fillId="7" borderId="78" xfId="0" applyNumberFormat="1" applyFont="1" applyFill="1" applyBorder="1" applyAlignment="1" applyProtection="1">
      <alignment horizontal="center" vertical="center"/>
    </xf>
    <xf numFmtId="0" fontId="64" fillId="7" borderId="81" xfId="0" applyFont="1" applyFill="1" applyBorder="1" applyAlignment="1" applyProtection="1">
      <alignment horizontal="center" vertical="center" wrapText="1"/>
    </xf>
    <xf numFmtId="0" fontId="42" fillId="0" borderId="76" xfId="0" applyFont="1" applyFill="1" applyBorder="1" applyAlignment="1">
      <alignment horizontal="center" vertical="center"/>
    </xf>
    <xf numFmtId="49" fontId="0" fillId="0" borderId="81" xfId="0" applyNumberFormat="1" applyFont="1" applyFill="1" applyBorder="1" applyAlignment="1" applyProtection="1">
      <alignment horizontal="center" vertical="center"/>
      <protection locked="0"/>
    </xf>
    <xf numFmtId="0" fontId="47" fillId="0" borderId="81" xfId="0" applyFont="1" applyFill="1" applyBorder="1" applyAlignment="1" applyProtection="1">
      <alignment horizontal="center" vertical="center" wrapText="1"/>
      <protection locked="0"/>
    </xf>
    <xf numFmtId="0" fontId="0" fillId="8" borderId="94" xfId="0" applyFill="1" applyBorder="1" applyAlignment="1" applyProtection="1">
      <alignment horizontal="center" vertical="center"/>
      <protection locked="0"/>
    </xf>
    <xf numFmtId="49" fontId="0" fillId="8" borderId="94" xfId="0" applyNumberFormat="1" applyFill="1" applyBorder="1" applyAlignment="1" applyProtection="1">
      <alignment horizontal="center" vertical="center"/>
      <protection locked="0"/>
    </xf>
    <xf numFmtId="179" fontId="0" fillId="8" borderId="94" xfId="0" applyNumberFormat="1" applyFill="1" applyBorder="1" applyAlignment="1" applyProtection="1">
      <alignment horizontal="center" vertical="center"/>
      <protection locked="0"/>
    </xf>
    <xf numFmtId="0" fontId="42" fillId="8" borderId="94" xfId="0" applyFont="1" applyFill="1" applyBorder="1" applyAlignment="1">
      <alignment horizontal="center" vertical="center"/>
    </xf>
    <xf numFmtId="0" fontId="64" fillId="7" borderId="76" xfId="0" applyFont="1" applyFill="1" applyBorder="1" applyAlignment="1" applyProtection="1">
      <alignment horizontal="center" vertical="center" wrapText="1"/>
    </xf>
    <xf numFmtId="0" fontId="64" fillId="7" borderId="77" xfId="0" applyFont="1" applyFill="1" applyBorder="1" applyAlignment="1" applyProtection="1">
      <alignment horizontal="center" vertical="center" wrapText="1"/>
    </xf>
    <xf numFmtId="0" fontId="64" fillId="7" borderId="78" xfId="0" applyFont="1" applyFill="1" applyBorder="1" applyAlignment="1" applyProtection="1">
      <alignment horizontal="center" vertical="center" wrapText="1"/>
    </xf>
    <xf numFmtId="49" fontId="64" fillId="7" borderId="79" xfId="0" applyNumberFormat="1" applyFont="1" applyFill="1" applyBorder="1" applyAlignment="1" applyProtection="1">
      <alignment horizontal="center" vertical="center"/>
    </xf>
    <xf numFmtId="0" fontId="64" fillId="7" borderId="80" xfId="0" applyFont="1" applyFill="1" applyBorder="1" applyAlignment="1" applyProtection="1">
      <alignment horizontal="center" vertical="center"/>
    </xf>
    <xf numFmtId="0" fontId="64" fillId="7" borderId="87" xfId="0" applyFont="1" applyFill="1" applyBorder="1" applyAlignment="1" applyProtection="1">
      <alignment horizontal="center" vertical="center"/>
    </xf>
    <xf numFmtId="0" fontId="28" fillId="0" borderId="6" xfId="0" applyFont="1" applyBorder="1" applyAlignment="1">
      <alignment horizontal="center" vertical="center" wrapText="1"/>
    </xf>
    <xf numFmtId="0" fontId="28" fillId="0" borderId="3" xfId="0" applyFont="1" applyBorder="1" applyAlignment="1">
      <alignment horizontal="center" vertical="center" wrapText="1"/>
    </xf>
    <xf numFmtId="0" fontId="28" fillId="0" borderId="7" xfId="0" applyFont="1" applyBorder="1" applyAlignment="1">
      <alignment horizontal="center" vertical="center" wrapText="1"/>
    </xf>
    <xf numFmtId="0" fontId="28" fillId="0" borderId="13" xfId="0" applyFont="1" applyBorder="1" applyAlignment="1">
      <alignment horizontal="center" vertical="center" wrapText="1"/>
    </xf>
    <xf numFmtId="0" fontId="28" fillId="0" borderId="0" xfId="0" applyFont="1" applyAlignment="1">
      <alignment horizontal="center" vertical="center" wrapText="1"/>
    </xf>
    <xf numFmtId="0" fontId="28" fillId="0" borderId="14" xfId="0" applyFont="1" applyBorder="1" applyAlignment="1">
      <alignment horizontal="center" vertical="center" wrapText="1"/>
    </xf>
    <xf numFmtId="0" fontId="28" fillId="0" borderId="16" xfId="0" applyFont="1" applyBorder="1" applyAlignment="1">
      <alignment horizontal="center" vertical="center" wrapText="1"/>
    </xf>
    <xf numFmtId="0" fontId="28" fillId="0" borderId="17" xfId="0" applyFont="1" applyBorder="1" applyAlignment="1">
      <alignment horizontal="center" vertical="center" wrapText="1"/>
    </xf>
    <xf numFmtId="0" fontId="28" fillId="0" borderId="18" xfId="0" applyFont="1" applyBorder="1" applyAlignment="1">
      <alignment horizontal="center" vertical="center" wrapText="1"/>
    </xf>
    <xf numFmtId="0" fontId="22" fillId="0" borderId="10" xfId="0" applyFont="1" applyBorder="1" applyAlignment="1">
      <alignment horizontal="center" wrapText="1"/>
    </xf>
    <xf numFmtId="0" fontId="22" fillId="0" borderId="11" xfId="0" applyFont="1" applyBorder="1" applyAlignment="1">
      <alignment horizontal="center" wrapText="1"/>
    </xf>
    <xf numFmtId="0" fontId="22" fillId="0" borderId="12" xfId="0" applyFont="1" applyBorder="1" applyAlignment="1">
      <alignment horizontal="center" wrapText="1"/>
    </xf>
    <xf numFmtId="0" fontId="22" fillId="0" borderId="16" xfId="0" applyFont="1" applyBorder="1" applyAlignment="1">
      <alignment horizontal="center" vertical="top" wrapText="1"/>
    </xf>
    <xf numFmtId="0" fontId="22" fillId="0" borderId="15" xfId="0" applyFont="1" applyBorder="1" applyAlignment="1">
      <alignment horizontal="center" vertical="top" wrapText="1"/>
    </xf>
    <xf numFmtId="0" fontId="22" fillId="0" borderId="17" xfId="0" applyFont="1" applyBorder="1" applyAlignment="1">
      <alignment horizontal="center" vertical="top" wrapText="1"/>
    </xf>
    <xf numFmtId="0" fontId="22" fillId="0" borderId="23" xfId="0" applyFont="1" applyBorder="1" applyAlignment="1">
      <alignment horizontal="center" vertical="center" wrapText="1"/>
    </xf>
    <xf numFmtId="0" fontId="22" fillId="0" borderId="29" xfId="0" applyFont="1" applyBorder="1" applyAlignment="1">
      <alignment horizontal="center" vertical="center" wrapText="1"/>
    </xf>
    <xf numFmtId="0" fontId="28" fillId="0" borderId="23" xfId="0" applyFont="1" applyBorder="1" applyAlignment="1">
      <alignment horizontal="center" vertical="center" wrapText="1"/>
    </xf>
    <xf numFmtId="0" fontId="28" fillId="0" borderId="24" xfId="0" applyFont="1" applyBorder="1" applyAlignment="1">
      <alignment horizontal="center" vertical="center" wrapText="1"/>
    </xf>
    <xf numFmtId="0" fontId="28" fillId="0" borderId="29" xfId="0" applyFont="1" applyBorder="1" applyAlignment="1">
      <alignment horizontal="center" vertical="center" wrapText="1"/>
    </xf>
    <xf numFmtId="0" fontId="28" fillId="0" borderId="30" xfId="0" applyFont="1" applyBorder="1" applyAlignment="1">
      <alignment horizontal="center" vertical="center" wrapText="1"/>
    </xf>
    <xf numFmtId="0" fontId="28" fillId="0" borderId="31" xfId="0" applyFont="1" applyBorder="1" applyAlignment="1">
      <alignment horizontal="center" vertical="center" wrapText="1"/>
    </xf>
    <xf numFmtId="0" fontId="19" fillId="0" borderId="0" xfId="0" applyFont="1" applyAlignment="1">
      <alignment horizontal="center" vertical="top" wrapText="1"/>
    </xf>
    <xf numFmtId="0" fontId="31" fillId="0" borderId="0" xfId="0" applyFont="1" applyAlignment="1">
      <alignment horizontal="center" vertical="center" wrapText="1"/>
    </xf>
    <xf numFmtId="176" fontId="27" fillId="0" borderId="0" xfId="0" applyNumberFormat="1" applyFont="1" applyAlignment="1">
      <alignment horizontal="distributed" vertical="center" justifyLastLine="1" shrinkToFit="1"/>
    </xf>
    <xf numFmtId="0" fontId="21" fillId="2" borderId="2" xfId="0" applyFont="1" applyFill="1" applyBorder="1" applyAlignment="1">
      <alignment horizontal="center" vertical="center" wrapText="1"/>
    </xf>
    <xf numFmtId="0" fontId="21" fillId="2" borderId="3" xfId="0" applyFont="1" applyFill="1" applyBorder="1" applyAlignment="1">
      <alignment horizontal="center" vertical="center" wrapText="1"/>
    </xf>
    <xf numFmtId="0" fontId="21" fillId="2" borderId="4" xfId="0" applyFont="1" applyFill="1" applyBorder="1" applyAlignment="1">
      <alignment horizontal="center" vertical="center" wrapText="1"/>
    </xf>
    <xf numFmtId="0" fontId="21" fillId="2" borderId="8" xfId="0" applyFont="1" applyFill="1" applyBorder="1" applyAlignment="1">
      <alignment horizontal="center" vertical="center" wrapText="1"/>
    </xf>
    <xf numFmtId="0" fontId="21" fillId="2" borderId="0" xfId="0" applyFont="1" applyFill="1" applyAlignment="1">
      <alignment horizontal="center" vertical="center" wrapText="1"/>
    </xf>
    <xf numFmtId="0" fontId="21" fillId="2" borderId="9" xfId="0" applyFont="1" applyFill="1" applyBorder="1" applyAlignment="1">
      <alignment horizontal="center" vertical="center" wrapText="1"/>
    </xf>
    <xf numFmtId="0" fontId="22" fillId="0" borderId="4" xfId="0" applyFont="1" applyBorder="1" applyAlignment="1">
      <alignment horizontal="center" vertical="center" wrapText="1"/>
    </xf>
    <xf numFmtId="0" fontId="22" fillId="0" borderId="9" xfId="0" applyFont="1" applyBorder="1" applyAlignment="1">
      <alignment horizontal="center" vertical="center" wrapText="1"/>
    </xf>
    <xf numFmtId="0" fontId="22" fillId="0" borderId="15" xfId="0" applyFont="1" applyBorder="1" applyAlignment="1">
      <alignment horizontal="center" vertical="center" wrapText="1"/>
    </xf>
    <xf numFmtId="0" fontId="22" fillId="0" borderId="5" xfId="0" applyFont="1" applyBorder="1" applyAlignment="1">
      <alignment horizontal="center" vertical="center" wrapText="1"/>
    </xf>
    <xf numFmtId="0" fontId="22" fillId="0" borderId="6" xfId="0" applyFont="1" applyBorder="1" applyAlignment="1">
      <alignment horizontal="center" vertical="center" wrapText="1"/>
    </xf>
    <xf numFmtId="0" fontId="22" fillId="0" borderId="3" xfId="0" applyFont="1" applyBorder="1" applyAlignment="1">
      <alignment horizontal="center" vertical="center" wrapText="1"/>
    </xf>
    <xf numFmtId="0" fontId="22" fillId="0" borderId="13" xfId="0" applyFont="1" applyBorder="1" applyAlignment="1">
      <alignment horizontal="center" vertical="center" wrapText="1"/>
    </xf>
    <xf numFmtId="0" fontId="22" fillId="0" borderId="0" xfId="0" applyFont="1" applyAlignment="1">
      <alignment horizontal="center" vertical="center" wrapText="1"/>
    </xf>
    <xf numFmtId="0" fontId="22" fillId="0" borderId="16" xfId="0" applyFont="1" applyBorder="1" applyAlignment="1">
      <alignment horizontal="center" vertical="center" wrapText="1"/>
    </xf>
    <xf numFmtId="0" fontId="22" fillId="0" borderId="17" xfId="0" applyFont="1" applyBorder="1" applyAlignment="1">
      <alignment horizontal="center" vertical="center" wrapText="1"/>
    </xf>
    <xf numFmtId="0" fontId="22" fillId="0" borderId="32" xfId="0" applyFont="1" applyBorder="1" applyAlignment="1">
      <alignment horizontal="center" vertical="center" wrapText="1"/>
    </xf>
    <xf numFmtId="0" fontId="22" fillId="0" borderId="34" xfId="0" applyFont="1" applyBorder="1" applyAlignment="1">
      <alignment horizontal="center" vertical="center" wrapText="1"/>
    </xf>
    <xf numFmtId="0" fontId="22" fillId="2" borderId="33" xfId="0" applyFont="1" applyFill="1" applyBorder="1" applyAlignment="1">
      <alignment horizontal="center" vertical="center" wrapText="1"/>
    </xf>
    <xf numFmtId="0" fontId="22" fillId="2" borderId="19" xfId="0" applyFont="1" applyFill="1" applyBorder="1" applyAlignment="1">
      <alignment horizontal="center" vertical="center" wrapText="1"/>
    </xf>
    <xf numFmtId="0" fontId="22" fillId="2" borderId="8" xfId="0" applyFont="1" applyFill="1" applyBorder="1" applyAlignment="1">
      <alignment horizontal="center" vertical="top" wrapText="1"/>
    </xf>
    <xf numFmtId="0" fontId="22" fillId="2" borderId="0" xfId="0" applyFont="1" applyFill="1" applyAlignment="1">
      <alignment horizontal="center" vertical="top" wrapText="1"/>
    </xf>
    <xf numFmtId="0" fontId="22" fillId="2" borderId="9" xfId="0" applyFont="1" applyFill="1" applyBorder="1" applyAlignment="1">
      <alignment horizontal="center" vertical="top" wrapText="1"/>
    </xf>
    <xf numFmtId="0" fontId="22" fillId="2" borderId="6" xfId="0" applyFont="1" applyFill="1" applyBorder="1" applyAlignment="1">
      <alignment horizontal="left" vertical="center" wrapText="1"/>
    </xf>
    <xf numFmtId="0" fontId="22" fillId="2" borderId="3" xfId="0" applyFont="1" applyFill="1" applyBorder="1" applyAlignment="1">
      <alignment horizontal="left" vertical="center" wrapText="1"/>
    </xf>
    <xf numFmtId="0" fontId="22" fillId="2" borderId="7" xfId="0" applyFont="1" applyFill="1" applyBorder="1" applyAlignment="1">
      <alignment horizontal="left" vertical="center" wrapText="1"/>
    </xf>
    <xf numFmtId="0" fontId="22" fillId="2" borderId="13" xfId="0" applyFont="1" applyFill="1" applyBorder="1" applyAlignment="1">
      <alignment horizontal="left" vertical="center" wrapText="1"/>
    </xf>
    <xf numFmtId="0" fontId="22" fillId="2" borderId="0" xfId="0" applyFont="1" applyFill="1" applyAlignment="1">
      <alignment horizontal="left" vertical="center" wrapText="1"/>
    </xf>
    <xf numFmtId="0" fontId="22" fillId="2" borderId="14" xfId="0" applyFont="1" applyFill="1" applyBorder="1" applyAlignment="1">
      <alignment horizontal="left" vertical="center" wrapText="1"/>
    </xf>
    <xf numFmtId="0" fontId="22" fillId="2" borderId="38" xfId="0" applyFont="1" applyFill="1" applyBorder="1" applyAlignment="1">
      <alignment horizontal="left" vertical="center" wrapText="1"/>
    </xf>
    <xf numFmtId="0" fontId="22" fillId="2" borderId="1" xfId="0" applyFont="1" applyFill="1" applyBorder="1" applyAlignment="1">
      <alignment horizontal="left" vertical="center" wrapText="1"/>
    </xf>
    <xf numFmtId="0" fontId="22" fillId="2" borderId="39" xfId="0" applyFont="1" applyFill="1" applyBorder="1" applyAlignment="1">
      <alignment horizontal="left" vertical="center" wrapText="1"/>
    </xf>
    <xf numFmtId="0" fontId="22" fillId="0" borderId="19" xfId="0" applyFont="1" applyBorder="1" applyAlignment="1">
      <alignment horizontal="center" vertical="center" wrapText="1"/>
    </xf>
    <xf numFmtId="0" fontId="22" fillId="0" borderId="25" xfId="0" applyFont="1" applyBorder="1" applyAlignment="1">
      <alignment horizontal="center" vertical="center" wrapText="1"/>
    </xf>
    <xf numFmtId="0" fontId="32" fillId="2" borderId="41" xfId="0" applyFont="1" applyFill="1" applyBorder="1" applyAlignment="1">
      <alignment horizontal="center" vertical="center" wrapText="1"/>
    </xf>
    <xf numFmtId="0" fontId="32" fillId="2" borderId="40" xfId="0" applyFont="1" applyFill="1" applyBorder="1" applyAlignment="1">
      <alignment horizontal="center" vertical="center" wrapText="1"/>
    </xf>
    <xf numFmtId="0" fontId="32" fillId="2" borderId="42" xfId="0" applyFont="1" applyFill="1" applyBorder="1" applyAlignment="1">
      <alignment horizontal="center" vertical="center" wrapText="1"/>
    </xf>
    <xf numFmtId="0" fontId="22" fillId="0" borderId="2" xfId="0" applyFont="1" applyBorder="1" applyAlignment="1">
      <alignment horizontal="center" vertical="center" wrapText="1"/>
    </xf>
    <xf numFmtId="0" fontId="22" fillId="0" borderId="35" xfId="0" applyFont="1" applyBorder="1" applyAlignment="1">
      <alignment horizontal="center" vertical="center" wrapText="1"/>
    </xf>
    <xf numFmtId="0" fontId="22" fillId="0" borderId="1" xfId="0" applyFont="1" applyBorder="1" applyAlignment="1">
      <alignment horizontal="center" vertical="center" wrapText="1"/>
    </xf>
    <xf numFmtId="0" fontId="22" fillId="0" borderId="36" xfId="0" applyFont="1" applyBorder="1" applyAlignment="1">
      <alignment horizontal="center" vertical="center" wrapText="1"/>
    </xf>
    <xf numFmtId="0" fontId="22" fillId="2" borderId="4" xfId="0" applyFont="1" applyFill="1" applyBorder="1" applyAlignment="1">
      <alignment horizontal="left" vertical="center" wrapText="1"/>
    </xf>
    <xf numFmtId="0" fontId="22" fillId="2" borderId="36" xfId="0" applyFont="1" applyFill="1" applyBorder="1" applyAlignment="1">
      <alignment horizontal="left" vertical="center" wrapText="1"/>
    </xf>
    <xf numFmtId="0" fontId="22" fillId="0" borderId="48" xfId="0" applyFont="1" applyBorder="1" applyAlignment="1">
      <alignment horizontal="center" vertical="center" wrapText="1"/>
    </xf>
    <xf numFmtId="0" fontId="22" fillId="0" borderId="53" xfId="0" applyFont="1" applyBorder="1" applyAlignment="1">
      <alignment horizontal="center" vertical="center" wrapText="1"/>
    </xf>
    <xf numFmtId="0" fontId="22" fillId="0" borderId="54" xfId="0" applyFont="1" applyBorder="1" applyAlignment="1">
      <alignment horizontal="center" vertical="center" wrapText="1"/>
    </xf>
    <xf numFmtId="0" fontId="22" fillId="0" borderId="49" xfId="0" applyFont="1" applyBorder="1" applyAlignment="1">
      <alignment horizontal="center" vertical="center" wrapText="1"/>
    </xf>
    <xf numFmtId="0" fontId="22" fillId="0" borderId="55" xfId="0" applyFont="1" applyBorder="1" applyAlignment="1">
      <alignment horizontal="center" vertical="center" wrapText="1"/>
    </xf>
    <xf numFmtId="0" fontId="22" fillId="0" borderId="50" xfId="0" applyFont="1" applyBorder="1" applyAlignment="1">
      <alignment horizontal="left" vertical="center" wrapText="1"/>
    </xf>
    <xf numFmtId="0" fontId="22" fillId="0" borderId="51" xfId="0" applyFont="1" applyBorder="1" applyAlignment="1">
      <alignment horizontal="left" vertical="center" wrapText="1"/>
    </xf>
    <xf numFmtId="0" fontId="22" fillId="0" borderId="52" xfId="0" applyFont="1" applyBorder="1" applyAlignment="1">
      <alignment horizontal="left" vertical="center" wrapText="1"/>
    </xf>
    <xf numFmtId="0" fontId="28" fillId="0" borderId="56" xfId="0" applyFont="1" applyBorder="1" applyAlignment="1">
      <alignment horizontal="center" vertical="top" shrinkToFit="1"/>
    </xf>
    <xf numFmtId="0" fontId="28" fillId="0" borderId="57" xfId="0" applyFont="1" applyBorder="1" applyAlignment="1">
      <alignment horizontal="center" vertical="top" shrinkToFit="1"/>
    </xf>
    <xf numFmtId="0" fontId="28" fillId="0" borderId="58" xfId="0" applyFont="1" applyBorder="1" applyAlignment="1">
      <alignment horizontal="center" vertical="top" shrinkToFit="1"/>
    </xf>
    <xf numFmtId="0" fontId="16" fillId="0" borderId="43" xfId="0" applyFont="1" applyBorder="1" applyAlignment="1">
      <alignment horizontal="center" vertical="center" wrapText="1"/>
    </xf>
    <xf numFmtId="0" fontId="16" fillId="0" borderId="44" xfId="0" applyFont="1" applyBorder="1" applyAlignment="1">
      <alignment horizontal="center" vertical="center" wrapText="1"/>
    </xf>
    <xf numFmtId="0" fontId="16" fillId="0" borderId="45" xfId="0" applyFont="1" applyBorder="1" applyAlignment="1">
      <alignment horizontal="center" vertical="center" wrapText="1"/>
    </xf>
    <xf numFmtId="0" fontId="16" fillId="0" borderId="46" xfId="0" applyFont="1" applyBorder="1" applyAlignment="1">
      <alignment horizontal="center" vertical="center" wrapText="1"/>
    </xf>
    <xf numFmtId="0" fontId="22" fillId="0" borderId="37" xfId="0" applyFont="1" applyBorder="1" applyAlignment="1">
      <alignment horizontal="center" vertical="center" wrapText="1"/>
    </xf>
    <xf numFmtId="0" fontId="22" fillId="0" borderId="72" xfId="0" applyFont="1" applyBorder="1" applyAlignment="1">
      <alignment horizontal="center" vertical="center" wrapText="1"/>
    </xf>
    <xf numFmtId="0" fontId="22" fillId="0" borderId="82" xfId="0" applyFont="1" applyBorder="1" applyAlignment="1">
      <alignment horizontal="center" vertical="center" wrapText="1"/>
    </xf>
    <xf numFmtId="0" fontId="22" fillId="0" borderId="64" xfId="0" applyFont="1" applyBorder="1" applyAlignment="1">
      <alignment horizontal="center" vertical="center" wrapText="1"/>
    </xf>
    <xf numFmtId="0" fontId="24" fillId="0" borderId="12" xfId="0" applyFont="1" applyBorder="1" applyAlignment="1">
      <alignment horizontal="left" vertical="center" wrapText="1"/>
    </xf>
    <xf numFmtId="0" fontId="24" fillId="0" borderId="17" xfId="0" applyFont="1" applyBorder="1" applyAlignment="1">
      <alignment horizontal="left" vertical="center" wrapText="1"/>
    </xf>
    <xf numFmtId="0" fontId="22" fillId="0" borderId="67" xfId="0" applyFont="1" applyBorder="1" applyAlignment="1">
      <alignment horizontal="center" vertical="center" wrapText="1"/>
    </xf>
    <xf numFmtId="0" fontId="24" fillId="0" borderId="12" xfId="0" applyFont="1" applyBorder="1" applyAlignment="1">
      <alignment vertical="center" wrapText="1"/>
    </xf>
    <xf numFmtId="0" fontId="24" fillId="0" borderId="1" xfId="0" applyFont="1" applyBorder="1" applyAlignment="1">
      <alignment vertical="center" wrapText="1"/>
    </xf>
    <xf numFmtId="0" fontId="22" fillId="0" borderId="59" xfId="0" applyFont="1" applyBorder="1" applyAlignment="1">
      <alignment horizontal="center" vertical="center" wrapText="1"/>
    </xf>
    <xf numFmtId="0" fontId="22" fillId="0" borderId="44" xfId="0" applyFont="1" applyBorder="1" applyAlignment="1">
      <alignment horizontal="center" vertical="center" wrapText="1"/>
    </xf>
    <xf numFmtId="0" fontId="22" fillId="0" borderId="45" xfId="0" applyFont="1" applyBorder="1" applyAlignment="1">
      <alignment horizontal="center" vertical="center" wrapText="1"/>
    </xf>
    <xf numFmtId="0" fontId="22" fillId="0" borderId="63" xfId="0" applyFont="1" applyBorder="1" applyAlignment="1">
      <alignment horizontal="center" vertical="center" wrapText="1"/>
    </xf>
    <xf numFmtId="0" fontId="22" fillId="0" borderId="33" xfId="0" applyFont="1" applyBorder="1" applyAlignment="1">
      <alignment horizontal="center" vertical="center" wrapText="1"/>
    </xf>
    <xf numFmtId="0" fontId="22" fillId="2" borderId="16" xfId="0" applyFont="1" applyFill="1" applyBorder="1" applyAlignment="1">
      <alignment horizontal="left" vertical="center" wrapText="1"/>
    </xf>
    <xf numFmtId="0" fontId="22" fillId="2" borderId="17" xfId="0" applyFont="1" applyFill="1" applyBorder="1" applyAlignment="1">
      <alignment horizontal="left" vertical="center" wrapText="1"/>
    </xf>
    <xf numFmtId="0" fontId="22" fillId="2" borderId="18" xfId="0" applyFont="1" applyFill="1" applyBorder="1" applyAlignment="1">
      <alignment horizontal="left" vertical="center" wrapText="1"/>
    </xf>
    <xf numFmtId="0" fontId="24" fillId="0" borderId="17" xfId="0" applyFont="1" applyBorder="1" applyAlignment="1">
      <alignment vertical="center" wrapText="1"/>
    </xf>
    <xf numFmtId="0" fontId="16" fillId="0" borderId="68" xfId="0" applyFont="1" applyBorder="1" applyAlignment="1">
      <alignment horizontal="center" vertical="center" wrapText="1"/>
    </xf>
    <xf numFmtId="0" fontId="22" fillId="0" borderId="8" xfId="0" applyFont="1" applyBorder="1" applyAlignment="1">
      <alignment horizontal="center" vertical="center" wrapText="1"/>
    </xf>
    <xf numFmtId="0" fontId="22" fillId="0" borderId="43" xfId="0" applyFont="1" applyBorder="1" applyAlignment="1">
      <alignment horizontal="center" vertical="center" wrapText="1"/>
    </xf>
    <xf numFmtId="0" fontId="22" fillId="0" borderId="68" xfId="0" applyFont="1" applyBorder="1" applyAlignment="1">
      <alignment horizontal="center" vertical="center" wrapText="1"/>
    </xf>
    <xf numFmtId="0" fontId="22" fillId="0" borderId="46" xfId="0" applyFont="1" applyBorder="1" applyAlignment="1">
      <alignment horizontal="center" vertical="center" wrapText="1"/>
    </xf>
    <xf numFmtId="0" fontId="22" fillId="2" borderId="9" xfId="0" applyFont="1" applyFill="1" applyBorder="1" applyAlignment="1">
      <alignment horizontal="left" vertical="center" wrapText="1"/>
    </xf>
    <xf numFmtId="0" fontId="22" fillId="0" borderId="23" xfId="0" applyFont="1" applyBorder="1" applyAlignment="1">
      <alignment horizontal="center" vertical="center"/>
    </xf>
    <xf numFmtId="0" fontId="22" fillId="2" borderId="34" xfId="0" applyFont="1" applyFill="1" applyBorder="1" applyAlignment="1">
      <alignment horizontal="left" vertical="center" wrapText="1"/>
    </xf>
    <xf numFmtId="0" fontId="22" fillId="2" borderId="33" xfId="0" applyFont="1" applyFill="1" applyBorder="1" applyAlignment="1">
      <alignment horizontal="left" vertical="center" wrapText="1"/>
    </xf>
    <xf numFmtId="0" fontId="22" fillId="2" borderId="69" xfId="0" applyFont="1" applyFill="1" applyBorder="1" applyAlignment="1">
      <alignment horizontal="left" vertical="center" wrapText="1"/>
    </xf>
    <xf numFmtId="0" fontId="16" fillId="0" borderId="71" xfId="0" applyFont="1" applyBorder="1" applyAlignment="1">
      <alignment horizontal="center" vertical="center" wrapText="1"/>
    </xf>
    <xf numFmtId="0" fontId="16" fillId="0" borderId="29" xfId="0" applyFont="1" applyBorder="1" applyAlignment="1">
      <alignment horizontal="center" vertical="center" wrapText="1"/>
    </xf>
    <xf numFmtId="0" fontId="16" fillId="0" borderId="47" xfId="0" applyFont="1" applyBorder="1" applyAlignment="1">
      <alignment horizontal="center" vertical="center" wrapText="1"/>
    </xf>
    <xf numFmtId="0" fontId="28" fillId="0" borderId="38" xfId="0" applyFont="1" applyBorder="1" applyAlignment="1">
      <alignment horizontal="center" vertical="top" shrinkToFit="1"/>
    </xf>
    <xf numFmtId="0" fontId="28" fillId="0" borderId="1" xfId="0" applyFont="1" applyBorder="1" applyAlignment="1">
      <alignment horizontal="center" vertical="top" shrinkToFit="1"/>
    </xf>
    <xf numFmtId="0" fontId="28" fillId="0" borderId="73" xfId="0" applyFont="1" applyBorder="1" applyAlignment="1">
      <alignment horizontal="center" vertical="top" shrinkToFit="1"/>
    </xf>
    <xf numFmtId="0" fontId="28" fillId="0" borderId="74" xfId="0" applyFont="1" applyBorder="1" applyAlignment="1">
      <alignment horizontal="center" vertical="top" shrinkToFit="1"/>
    </xf>
    <xf numFmtId="0" fontId="28" fillId="0" borderId="39" xfId="0" applyFont="1" applyBorder="1" applyAlignment="1">
      <alignment horizontal="center" vertical="top" shrinkToFit="1"/>
    </xf>
    <xf numFmtId="0" fontId="22" fillId="0" borderId="7" xfId="0" applyFont="1" applyBorder="1" applyAlignment="1">
      <alignment horizontal="center" vertical="center" wrapText="1"/>
    </xf>
    <xf numFmtId="0" fontId="22" fillId="0" borderId="18" xfId="0" applyFont="1" applyBorder="1" applyAlignment="1">
      <alignment horizontal="center" vertical="center" wrapText="1"/>
    </xf>
    <xf numFmtId="0" fontId="29" fillId="0" borderId="37" xfId="0" applyFont="1" applyBorder="1" applyAlignment="1">
      <alignment horizontal="center" vertical="center"/>
    </xf>
    <xf numFmtId="0" fontId="29" fillId="0" borderId="82" xfId="0" applyFont="1" applyBorder="1" applyAlignment="1">
      <alignment horizontal="center" vertical="center"/>
    </xf>
    <xf numFmtId="0" fontId="8" fillId="0" borderId="76" xfId="0" applyFont="1" applyBorder="1" applyAlignment="1" applyProtection="1">
      <alignment vertical="center"/>
      <protection locked="0"/>
    </xf>
    <xf numFmtId="0" fontId="8" fillId="0" borderId="77" xfId="0" applyFont="1" applyBorder="1" applyAlignment="1" applyProtection="1">
      <alignment vertical="center"/>
      <protection locked="0"/>
    </xf>
    <xf numFmtId="0" fontId="8" fillId="0" borderId="78" xfId="0" applyFont="1" applyBorder="1" applyAlignment="1" applyProtection="1">
      <alignment vertical="center"/>
      <protection locked="0"/>
    </xf>
    <xf numFmtId="0" fontId="8" fillId="0" borderId="76" xfId="0" applyFont="1" applyBorder="1" applyAlignment="1" applyProtection="1">
      <alignment horizontal="center" vertical="center"/>
      <protection locked="0"/>
    </xf>
    <xf numFmtId="0" fontId="8" fillId="0" borderId="78" xfId="0" applyFont="1" applyBorder="1" applyAlignment="1" applyProtection="1">
      <alignment horizontal="center" vertical="center"/>
      <protection locked="0"/>
    </xf>
    <xf numFmtId="38" fontId="8" fillId="0" borderId="76" xfId="2" applyFont="1" applyFill="1" applyBorder="1" applyAlignment="1" applyProtection="1">
      <alignment horizontal="center" vertical="center"/>
      <protection locked="0"/>
    </xf>
    <xf numFmtId="38" fontId="8" fillId="0" borderId="78" xfId="2" applyFont="1" applyFill="1" applyBorder="1" applyAlignment="1" applyProtection="1">
      <alignment horizontal="center" vertical="center"/>
      <protection locked="0"/>
    </xf>
    <xf numFmtId="176" fontId="8" fillId="0" borderId="76" xfId="0" applyNumberFormat="1" applyFont="1" applyBorder="1" applyAlignment="1" applyProtection="1">
      <alignment horizontal="left" vertical="center"/>
      <protection locked="0"/>
    </xf>
    <xf numFmtId="176" fontId="8" fillId="0" borderId="77" xfId="0" applyNumberFormat="1" applyFont="1" applyBorder="1" applyAlignment="1" applyProtection="1">
      <alignment horizontal="left" vertical="center"/>
      <protection locked="0"/>
    </xf>
    <xf numFmtId="0" fontId="8" fillId="0" borderId="77" xfId="0" applyFont="1" applyBorder="1" applyAlignment="1" applyProtection="1">
      <alignment horizontal="left" vertical="center"/>
      <protection locked="0"/>
    </xf>
    <xf numFmtId="0" fontId="8" fillId="0" borderId="78" xfId="0" applyFont="1" applyBorder="1" applyAlignment="1" applyProtection="1">
      <alignment horizontal="left" vertical="center"/>
      <protection locked="0"/>
    </xf>
    <xf numFmtId="0" fontId="16" fillId="0" borderId="34" xfId="0" applyFont="1" applyBorder="1" applyAlignment="1">
      <alignment horizontal="center" vertical="center"/>
    </xf>
    <xf numFmtId="0" fontId="16" fillId="0" borderId="69" xfId="0" applyFont="1" applyBorder="1" applyAlignment="1">
      <alignment horizontal="center" vertical="center"/>
    </xf>
    <xf numFmtId="0" fontId="8" fillId="0" borderId="76" xfId="0" applyFont="1" applyBorder="1" applyAlignment="1" applyProtection="1">
      <alignment horizontal="left" vertical="center"/>
      <protection locked="0"/>
    </xf>
    <xf numFmtId="0" fontId="8" fillId="0" borderId="76" xfId="0" applyNumberFormat="1" applyFont="1" applyBorder="1" applyAlignment="1" applyProtection="1">
      <alignment vertical="center"/>
      <protection locked="0"/>
    </xf>
    <xf numFmtId="0" fontId="8" fillId="0" borderId="77" xfId="0" applyNumberFormat="1" applyFont="1" applyBorder="1" applyAlignment="1" applyProtection="1">
      <alignment vertical="center"/>
      <protection locked="0"/>
    </xf>
    <xf numFmtId="0" fontId="8" fillId="0" borderId="78" xfId="0" applyNumberFormat="1" applyFont="1" applyBorder="1" applyAlignment="1" applyProtection="1">
      <alignment vertical="center"/>
      <protection locked="0"/>
    </xf>
    <xf numFmtId="0" fontId="8" fillId="0" borderId="79" xfId="0" applyFont="1" applyBorder="1" applyAlignment="1" applyProtection="1">
      <alignment vertical="center"/>
      <protection locked="0"/>
    </xf>
    <xf numFmtId="0" fontId="8" fillId="0" borderId="80" xfId="0" applyFont="1" applyBorder="1" applyAlignment="1" applyProtection="1">
      <alignment vertical="center"/>
      <protection locked="0"/>
    </xf>
    <xf numFmtId="0" fontId="8" fillId="0" borderId="81" xfId="0" applyFont="1" applyBorder="1" applyAlignment="1" applyProtection="1">
      <alignment vertical="center" shrinkToFit="1"/>
      <protection locked="0"/>
    </xf>
    <xf numFmtId="0" fontId="8" fillId="0" borderId="81" xfId="0" applyFont="1" applyBorder="1" applyAlignment="1" applyProtection="1">
      <alignment vertical="center"/>
      <protection locked="0"/>
    </xf>
    <xf numFmtId="176" fontId="8" fillId="0" borderId="76" xfId="0" applyNumberFormat="1" applyFont="1" applyBorder="1" applyAlignment="1" applyProtection="1">
      <alignment horizontal="left" vertical="center" shrinkToFit="1"/>
      <protection locked="0"/>
    </xf>
    <xf numFmtId="176" fontId="8" fillId="0" borderId="77" xfId="0" applyNumberFormat="1" applyFont="1" applyBorder="1" applyAlignment="1" applyProtection="1">
      <alignment horizontal="left" vertical="center" shrinkToFit="1"/>
      <protection locked="0"/>
    </xf>
    <xf numFmtId="176" fontId="8" fillId="0" borderId="78" xfId="0" applyNumberFormat="1" applyFont="1" applyBorder="1" applyAlignment="1" applyProtection="1">
      <alignment horizontal="left" vertical="center" shrinkToFit="1"/>
      <protection locked="0"/>
    </xf>
    <xf numFmtId="0" fontId="8" fillId="0" borderId="76" xfId="0" applyFont="1" applyBorder="1" applyAlignment="1" applyProtection="1">
      <alignment vertical="center" shrinkToFit="1"/>
      <protection locked="0"/>
    </xf>
    <xf numFmtId="0" fontId="0" fillId="0" borderId="81" xfId="0" applyBorder="1" applyAlignment="1" applyProtection="1">
      <alignment vertical="center"/>
      <protection locked="0"/>
    </xf>
    <xf numFmtId="49" fontId="8" fillId="0" borderId="76" xfId="0" applyNumberFormat="1" applyFont="1" applyBorder="1" applyAlignment="1" applyProtection="1">
      <alignment horizontal="center" vertical="center"/>
      <protection locked="0"/>
    </xf>
    <xf numFmtId="0" fontId="0" fillId="0" borderId="78" xfId="0" applyBorder="1" applyAlignment="1" applyProtection="1">
      <alignment horizontal="center" vertical="center"/>
      <protection locked="0"/>
    </xf>
    <xf numFmtId="0" fontId="0" fillId="0" borderId="77" xfId="0" applyBorder="1" applyAlignment="1" applyProtection="1">
      <alignment horizontal="left" vertical="center"/>
      <protection locked="0"/>
    </xf>
    <xf numFmtId="0" fontId="0" fillId="0" borderId="78" xfId="0" applyBorder="1" applyAlignment="1" applyProtection="1">
      <alignment horizontal="left" vertical="center"/>
      <protection locked="0"/>
    </xf>
    <xf numFmtId="49" fontId="8" fillId="0" borderId="76" xfId="0" applyNumberFormat="1" applyFont="1" applyBorder="1" applyAlignment="1" applyProtection="1">
      <alignment vertical="center"/>
      <protection locked="0"/>
    </xf>
    <xf numFmtId="49" fontId="8" fillId="0" borderId="77" xfId="0" applyNumberFormat="1" applyFont="1" applyBorder="1" applyAlignment="1" applyProtection="1">
      <alignment vertical="center"/>
      <protection locked="0"/>
    </xf>
    <xf numFmtId="0" fontId="0" fillId="0" borderId="80" xfId="0" applyBorder="1" applyAlignment="1" applyProtection="1">
      <alignment vertical="center"/>
      <protection locked="0"/>
    </xf>
    <xf numFmtId="0" fontId="0" fillId="0" borderId="77" xfId="0" applyBorder="1" applyAlignment="1" applyProtection="1">
      <alignment vertical="center"/>
      <protection locked="0"/>
    </xf>
    <xf numFmtId="0" fontId="0" fillId="0" borderId="78" xfId="0" applyBorder="1" applyAlignment="1" applyProtection="1">
      <alignment vertical="center"/>
      <protection locked="0"/>
    </xf>
    <xf numFmtId="0" fontId="8" fillId="0" borderId="0" xfId="0" applyFont="1" applyAlignment="1" applyProtection="1">
      <alignment vertical="center"/>
      <protection locked="0"/>
    </xf>
    <xf numFmtId="49" fontId="8" fillId="0" borderId="78" xfId="0" applyNumberFormat="1" applyFont="1" applyBorder="1" applyAlignment="1" applyProtection="1">
      <alignment vertical="center"/>
      <protection locked="0"/>
    </xf>
  </cellXfs>
  <cellStyles count="3">
    <cellStyle name="桁区切り" xfId="2" builtinId="6"/>
    <cellStyle name="標準" xfId="0" builtinId="0"/>
    <cellStyle name="標準 2" xfId="1"/>
  </cellStyles>
  <dxfs count="41">
    <dxf>
      <font>
        <b val="0"/>
        <i val="0"/>
        <strike val="0"/>
        <condense val="0"/>
        <extend val="0"/>
        <outline val="0"/>
        <shadow val="0"/>
        <u val="none"/>
        <vertAlign val="baseline"/>
        <sz val="11"/>
        <color theme="1"/>
        <name val="ＭＳ Ｐゴシック"/>
        <scheme val="minor"/>
      </font>
      <numFmt numFmtId="177" formatCode="#"/>
      <fill>
        <patternFill patternType="solid">
          <fgColor theme="4" tint="0.79998168889431442"/>
          <bgColor theme="4" tint="0.79998168889431442"/>
        </patternFill>
      </fill>
      <alignment horizontal="general" vertical="center" textRotation="0" wrapText="0" indent="0" justifyLastLine="0" shrinkToFit="0" readingOrder="0"/>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ＭＳ Ｐゴシック"/>
        <scheme val="minor"/>
      </font>
      <numFmt numFmtId="177" formatCode="#"/>
      <fill>
        <patternFill patternType="solid">
          <fgColor theme="4" tint="0.79998168889431442"/>
          <bgColor theme="4" tint="0.79998168889431442"/>
        </patternFill>
      </fill>
      <alignment horizontal="general" vertical="center" textRotation="0" wrapText="0" indent="0" justifyLastLine="0" shrinkToFit="0" readingOrder="0"/>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ＭＳ Ｐゴシック"/>
        <scheme val="minor"/>
      </font>
      <numFmt numFmtId="177" formatCode="#"/>
      <fill>
        <patternFill patternType="solid">
          <fgColor theme="4" tint="0.79998168889431442"/>
          <bgColor theme="4" tint="0.79998168889431442"/>
        </patternFill>
      </fill>
      <alignment horizontal="general" vertical="center" textRotation="0" wrapText="0" indent="0" justifyLastLine="0" shrinkToFit="0" readingOrder="0"/>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ＭＳ Ｐゴシック"/>
        <scheme val="minor"/>
      </font>
      <numFmt numFmtId="177" formatCode="#"/>
      <fill>
        <patternFill patternType="solid">
          <fgColor theme="4" tint="0.79998168889431442"/>
          <bgColor theme="4" tint="0.79998168889431442"/>
        </patternFill>
      </fill>
      <alignment horizontal="general" vertical="center" textRotation="0" wrapText="0" indent="0" justifyLastLine="0" shrinkToFit="0" readingOrder="0"/>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ＭＳ Ｐゴシック"/>
        <scheme val="minor"/>
      </font>
      <numFmt numFmtId="177" formatCode="#"/>
      <fill>
        <patternFill patternType="solid">
          <fgColor theme="4" tint="0.79998168889431442"/>
          <bgColor theme="4" tint="0.79998168889431442"/>
        </patternFill>
      </fill>
      <alignment horizontal="general" vertical="center" textRotation="0" wrapText="0" indent="0" justifyLastLine="0" shrinkToFit="0" readingOrder="0"/>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ＭＳ Ｐゴシック"/>
        <scheme val="minor"/>
      </font>
      <numFmt numFmtId="177" formatCode="#"/>
      <fill>
        <patternFill patternType="solid">
          <fgColor theme="4" tint="0.79998168889431442"/>
          <bgColor theme="4" tint="0.79998168889431442"/>
        </patternFill>
      </fill>
      <alignment horizontal="general" vertical="center" textRotation="0" wrapText="0" indent="0" justifyLastLine="0" shrinkToFit="0" readingOrder="0"/>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ＭＳ Ｐゴシック"/>
        <scheme val="minor"/>
      </font>
      <numFmt numFmtId="177" formatCode="#"/>
      <fill>
        <patternFill patternType="solid">
          <fgColor theme="4" tint="0.79998168889431442"/>
          <bgColor theme="4" tint="0.79998168889431442"/>
        </patternFill>
      </fill>
      <alignment horizontal="general" vertical="center" textRotation="0" wrapText="0" indent="0" justifyLastLine="0" shrinkToFit="0" readingOrder="0"/>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ＭＳ Ｐゴシック"/>
        <scheme val="minor"/>
      </font>
      <numFmt numFmtId="177" formatCode="#"/>
      <fill>
        <patternFill patternType="solid">
          <fgColor theme="4" tint="0.79998168889431442"/>
          <bgColor theme="4" tint="0.79998168889431442"/>
        </patternFill>
      </fill>
      <alignment horizontal="general" vertical="center" textRotation="0" wrapText="0" indent="0" justifyLastLine="0" shrinkToFit="0" readingOrder="0"/>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ＭＳ Ｐゴシック"/>
        <scheme val="minor"/>
      </font>
      <numFmt numFmtId="177" formatCode="#"/>
      <fill>
        <patternFill patternType="solid">
          <fgColor theme="4" tint="0.79998168889431442"/>
          <bgColor theme="4" tint="0.79998168889431442"/>
        </patternFill>
      </fill>
      <alignment horizontal="general" vertical="center" textRotation="0" wrapText="0" indent="0" justifyLastLine="0" shrinkToFit="0" readingOrder="0"/>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ＭＳ Ｐゴシック"/>
        <scheme val="minor"/>
      </font>
      <numFmt numFmtId="177" formatCode="#"/>
      <fill>
        <patternFill patternType="solid">
          <fgColor theme="4" tint="0.79998168889431442"/>
          <bgColor theme="4" tint="0.79998168889431442"/>
        </patternFill>
      </fill>
      <alignment horizontal="general" vertical="center" textRotation="0" wrapText="0" indent="0" justifyLastLine="0" shrinkToFit="0" readingOrder="0"/>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ＭＳ Ｐゴシック"/>
        <scheme val="minor"/>
      </font>
      <numFmt numFmtId="177" formatCode="#"/>
      <fill>
        <patternFill patternType="solid">
          <fgColor theme="4" tint="0.79998168889431442"/>
          <bgColor theme="4" tint="0.79998168889431442"/>
        </patternFill>
      </fill>
      <alignment horizontal="general" vertical="center" textRotation="0" wrapText="0" indent="0" justifyLastLine="0" shrinkToFit="0" readingOrder="0"/>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ＭＳ Ｐゴシック"/>
        <scheme val="minor"/>
      </font>
      <numFmt numFmtId="177" formatCode="#"/>
      <fill>
        <patternFill patternType="solid">
          <fgColor theme="4" tint="0.79998168889431442"/>
          <bgColor theme="4" tint="0.79998168889431442"/>
        </patternFill>
      </fill>
      <alignment horizontal="general" vertical="center" textRotation="0" wrapText="0" indent="0" justifyLastLine="0" shrinkToFit="0" readingOrder="0"/>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ＭＳ Ｐゴシック"/>
        <scheme val="minor"/>
      </font>
      <numFmt numFmtId="177" formatCode="#"/>
      <fill>
        <patternFill patternType="solid">
          <fgColor theme="4" tint="0.79998168889431442"/>
          <bgColor theme="4" tint="0.79998168889431442"/>
        </patternFill>
      </fill>
      <alignment horizontal="general" vertical="center" textRotation="0" wrapText="0" indent="0" justifyLastLine="0" shrinkToFit="0" readingOrder="0"/>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ＭＳ Ｐゴシック"/>
        <scheme val="minor"/>
      </font>
      <numFmt numFmtId="177" formatCode="#"/>
      <fill>
        <patternFill patternType="solid">
          <fgColor theme="4" tint="0.79998168889431442"/>
          <bgColor theme="4" tint="0.79998168889431442"/>
        </patternFill>
      </fill>
      <alignment horizontal="general" vertical="center" textRotation="0" wrapText="0" indent="0" justifyLastLine="0" shrinkToFit="0" readingOrder="0"/>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ＭＳ Ｐゴシック"/>
        <scheme val="minor"/>
      </font>
      <numFmt numFmtId="177" formatCode="#"/>
      <fill>
        <patternFill patternType="solid">
          <fgColor theme="4" tint="0.79998168889431442"/>
          <bgColor theme="4" tint="0.79998168889431442"/>
        </patternFill>
      </fill>
      <alignment horizontal="general" vertical="center" textRotation="0" wrapText="0" indent="0" justifyLastLine="0" shrinkToFit="0" readingOrder="0"/>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ＭＳ Ｐゴシック"/>
        <scheme val="minor"/>
      </font>
      <numFmt numFmtId="177" formatCode="#"/>
      <fill>
        <patternFill patternType="solid">
          <fgColor theme="4" tint="0.79998168889431442"/>
          <bgColor theme="4" tint="0.79998168889431442"/>
        </patternFill>
      </fill>
      <alignment horizontal="general" vertical="center" textRotation="0" wrapText="0" indent="0" justifyLastLine="0" shrinkToFit="0" readingOrder="0"/>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ＭＳ Ｐゴシック"/>
        <scheme val="minor"/>
      </font>
      <numFmt numFmtId="177" formatCode="#"/>
      <fill>
        <patternFill patternType="solid">
          <fgColor theme="4" tint="0.79998168889431442"/>
          <bgColor theme="4" tint="0.79998168889431442"/>
        </patternFill>
      </fill>
      <alignment horizontal="general" vertical="center" textRotation="0" wrapText="0" indent="0" justifyLastLine="0" shrinkToFit="0" readingOrder="0"/>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ＭＳ Ｐゴシック"/>
        <scheme val="minor"/>
      </font>
      <numFmt numFmtId="178" formatCode="0_);[Red]\(0\)"/>
      <fill>
        <patternFill patternType="solid">
          <fgColor theme="4" tint="0.79998168889431442"/>
          <bgColor theme="4" tint="0.79998168889431442"/>
        </patternFill>
      </fill>
      <alignment horizontal="general" vertical="center" textRotation="0" wrapText="0" indent="0" justifyLastLine="0" shrinkToFit="0" readingOrder="0"/>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ＭＳ Ｐゴシック"/>
        <scheme val="minor"/>
      </font>
      <numFmt numFmtId="177" formatCode="#"/>
      <fill>
        <patternFill patternType="solid">
          <fgColor theme="4" tint="0.79998168889431442"/>
          <bgColor theme="4" tint="0.79998168889431442"/>
        </patternFill>
      </fill>
      <alignment horizontal="general" vertical="center" textRotation="0" wrapText="0" indent="0" justifyLastLine="0" shrinkToFit="0" readingOrder="0"/>
      <border diagonalUp="0" diagonalDown="0">
        <left/>
        <right/>
        <top style="thin">
          <color theme="4" tint="0.39997558519241921"/>
        </top>
        <bottom/>
        <vertical/>
        <horizontal/>
      </border>
    </dxf>
    <dxf>
      <font>
        <b val="0"/>
        <i val="0"/>
        <strike val="0"/>
        <condense val="0"/>
        <extend val="0"/>
        <outline val="0"/>
        <shadow val="0"/>
        <u val="none"/>
        <vertAlign val="baseline"/>
        <sz val="11"/>
        <color theme="1"/>
        <name val="ＭＳ Ｐゴシック"/>
        <scheme val="minor"/>
      </font>
      <numFmt numFmtId="177" formatCode="#"/>
      <fill>
        <patternFill patternType="solid">
          <fgColor theme="4" tint="0.79998168889431442"/>
          <bgColor theme="4" tint="0.79998168889431442"/>
        </patternFill>
      </fill>
      <alignment horizontal="general" vertical="center" textRotation="0" wrapText="0" indent="0" justifyLastLine="0" shrinkToFit="0" readingOrder="0"/>
      <border diagonalUp="0" diagonalDown="0">
        <left/>
        <right/>
        <top style="thin">
          <color theme="4" tint="0.39997558519241921"/>
        </top>
        <bottom/>
        <vertical/>
        <horizontal/>
      </border>
    </dxf>
    <dxf>
      <border outline="0">
        <left style="thin">
          <color theme="4" tint="0.39997558519241921"/>
        </left>
        <right style="thin">
          <color theme="4" tint="0.39997558519241921"/>
        </right>
        <top style="thin">
          <color theme="4" tint="0.39997558519241921"/>
        </top>
        <bottom style="thin">
          <color theme="4" tint="0.39997558519241921"/>
        </bottom>
      </border>
    </dxf>
    <dxf>
      <font>
        <b val="0"/>
        <i val="0"/>
        <strike val="0"/>
        <condense val="0"/>
        <extend val="0"/>
        <outline val="0"/>
        <shadow val="0"/>
        <u val="none"/>
        <vertAlign val="baseline"/>
        <sz val="11"/>
        <color theme="1"/>
        <name val="ＭＳ Ｐゴシック"/>
        <scheme val="minor"/>
      </font>
      <fill>
        <patternFill patternType="solid">
          <fgColor theme="4" tint="0.79998168889431442"/>
          <bgColor theme="4" tint="0.79998168889431442"/>
        </patternFill>
      </fill>
      <alignment horizontal="general" vertical="center" textRotation="0" wrapText="0" indent="0" justifyLastLine="0" shrinkToFit="0" readingOrder="0"/>
    </dxf>
    <dxf>
      <font>
        <b/>
        <i val="0"/>
        <strike val="0"/>
        <condense val="0"/>
        <extend val="0"/>
        <outline val="0"/>
        <shadow val="0"/>
        <u val="none"/>
        <vertAlign val="baseline"/>
        <sz val="11"/>
        <color theme="0"/>
        <name val="ＭＳ Ｐゴシック"/>
        <scheme val="minor"/>
      </font>
      <numFmt numFmtId="0" formatCode="General"/>
      <fill>
        <patternFill patternType="solid">
          <fgColor theme="4"/>
          <bgColor theme="4"/>
        </patternFill>
      </fill>
      <alignment horizontal="general" vertical="center" textRotation="0" wrapText="0" indent="0" justifyLastLine="0" shrinkToFit="0" readingOrder="0"/>
    </dxf>
    <dxf>
      <font>
        <b val="0"/>
        <i val="0"/>
        <condense val="0"/>
        <extend val="0"/>
        <color indexed="20"/>
      </font>
    </dxf>
    <dxf>
      <font>
        <b val="0"/>
        <i val="0"/>
        <condense val="0"/>
        <extend val="0"/>
        <color indexed="20"/>
      </font>
    </dxf>
    <dxf>
      <font>
        <b val="0"/>
        <i val="0"/>
        <condense val="0"/>
        <extend val="0"/>
        <color indexed="20"/>
      </font>
    </dxf>
    <dxf>
      <font>
        <b val="0"/>
        <i val="0"/>
        <condense val="0"/>
        <extend val="0"/>
        <color indexed="20"/>
      </font>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bgColor rgb="FFFFFF00"/>
        </patternFill>
      </fill>
    </dxf>
  </dxfs>
  <tableStyles count="0" defaultTableStyle="TableStyleMedium2" defaultPivotStyle="PivotStyleLight16"/>
  <colors>
    <mruColors>
      <color rgb="FFCCFFFF"/>
      <color rgb="FFCCFF66"/>
      <color rgb="FF9933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hyperlink" Target="#Y&#31080;!A1"/></Relationships>
</file>

<file path=xl/drawings/_rels/drawing2.xml.rels><?xml version="1.0" encoding="UTF-8" standalone="yes"?>
<Relationships xmlns="http://schemas.openxmlformats.org/package/2006/relationships"><Relationship Id="rId1" Type="http://schemas.openxmlformats.org/officeDocument/2006/relationships/hyperlink" Target="#&#20837;&#21147;&#12501;&#12457;&#12540;&#12512;!A1"/></Relationships>
</file>

<file path=xl/drawings/drawing1.xml><?xml version="1.0" encoding="utf-8"?>
<xdr:wsDr xmlns:xdr="http://schemas.openxmlformats.org/drawingml/2006/spreadsheetDrawing" xmlns:a="http://schemas.openxmlformats.org/drawingml/2006/main">
  <xdr:twoCellAnchor>
    <xdr:from>
      <xdr:col>32</xdr:col>
      <xdr:colOff>67734</xdr:colOff>
      <xdr:row>5</xdr:row>
      <xdr:rowOff>157726</xdr:rowOff>
    </xdr:from>
    <xdr:to>
      <xdr:col>47</xdr:col>
      <xdr:colOff>95859</xdr:colOff>
      <xdr:row>10</xdr:row>
      <xdr:rowOff>149926</xdr:rowOff>
    </xdr:to>
    <xdr:sp macro="" textlink="">
      <xdr:nvSpPr>
        <xdr:cNvPr id="3" name="正方形/長方形 2">
          <a:hlinkClick xmlns:r="http://schemas.openxmlformats.org/officeDocument/2006/relationships" r:id="rId1"/>
          <a:extLst>
            <a:ext uri="{FF2B5EF4-FFF2-40B4-BE49-F238E27FC236}">
              <a16:creationId xmlns:a16="http://schemas.microsoft.com/office/drawing/2014/main" id="{00000000-0008-0000-0000-000003000000}"/>
            </a:ext>
          </a:extLst>
        </xdr:cNvPr>
        <xdr:cNvSpPr/>
      </xdr:nvSpPr>
      <xdr:spPr>
        <a:xfrm>
          <a:off x="7687734" y="1205476"/>
          <a:ext cx="3600000" cy="1440000"/>
        </a:xfrm>
        <a:prstGeom prst="rect">
          <a:avLst/>
        </a:prstGeom>
        <a:solidFill>
          <a:srgbClr val="FFCCFF"/>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0">
              <a:solidFill>
                <a:sysClr val="windowText" lastClr="000000"/>
              </a:solidFill>
              <a:latin typeface="BIZ UDPゴシック" panose="020B0400000000000000" pitchFamily="50" charset="-128"/>
              <a:ea typeface="BIZ UDPゴシック" panose="020B0400000000000000" pitchFamily="50" charset="-128"/>
            </a:rPr>
            <a:t>このシートに入力していただくと、</a:t>
          </a:r>
          <a:endParaRPr kumimoji="1" lang="en-US" altLang="ja-JP" sz="1400" b="0">
            <a:solidFill>
              <a:sysClr val="windowText" lastClr="000000"/>
            </a:solidFill>
            <a:latin typeface="BIZ UDPゴシック" panose="020B0400000000000000" pitchFamily="50" charset="-128"/>
            <a:ea typeface="BIZ UDPゴシック" panose="020B0400000000000000" pitchFamily="50" charset="-128"/>
          </a:endParaRPr>
        </a:p>
        <a:p>
          <a:pPr algn="l"/>
          <a:r>
            <a:rPr kumimoji="1" lang="ja-JP" altLang="en-US" sz="1400" b="0">
              <a:solidFill>
                <a:sysClr val="windowText" lastClr="000000"/>
              </a:solidFill>
              <a:latin typeface="BIZ UDPゴシック" panose="020B0400000000000000" pitchFamily="50" charset="-128"/>
              <a:ea typeface="BIZ UDPゴシック" panose="020B0400000000000000" pitchFamily="50" charset="-128"/>
            </a:rPr>
            <a:t>「Ｙ票」シートに内容が移記されます。</a:t>
          </a:r>
          <a:endParaRPr kumimoji="1" lang="en-US" altLang="ja-JP" sz="1400" b="0">
            <a:solidFill>
              <a:sysClr val="windowText" lastClr="000000"/>
            </a:solidFill>
            <a:latin typeface="BIZ UDPゴシック" panose="020B0400000000000000" pitchFamily="50" charset="-128"/>
            <a:ea typeface="BIZ UDPゴシック" panose="020B0400000000000000" pitchFamily="50" charset="-128"/>
          </a:endParaRPr>
        </a:p>
        <a:p>
          <a:pPr algn="l"/>
          <a:endParaRPr kumimoji="1" lang="en-US" altLang="ja-JP" sz="500" b="0">
            <a:solidFill>
              <a:sysClr val="windowText" lastClr="000000"/>
            </a:solidFill>
            <a:latin typeface="BIZ UDPゴシック" panose="020B0400000000000000" pitchFamily="50" charset="-128"/>
            <a:ea typeface="BIZ UDPゴシック" panose="020B0400000000000000" pitchFamily="50" charset="-128"/>
          </a:endParaRPr>
        </a:p>
        <a:p>
          <a:pPr algn="ctr"/>
          <a:r>
            <a:rPr kumimoji="1" lang="ja-JP" altLang="en-US" sz="1200" b="0" u="sng">
              <a:solidFill>
                <a:sysClr val="windowText" lastClr="000000"/>
              </a:solidFill>
              <a:latin typeface="BIZ UDPゴシック" panose="020B0400000000000000" pitchFamily="50" charset="-128"/>
              <a:ea typeface="BIZ UDPゴシック" panose="020B0400000000000000" pitchFamily="50" charset="-128"/>
            </a:rPr>
            <a:t>共済へ提出するのは「Ｙ票」シートの届です</a:t>
          </a:r>
          <a:r>
            <a:rPr kumimoji="1" lang="ja-JP" altLang="en-US" sz="1200" b="0">
              <a:solidFill>
                <a:sysClr val="windowText" lastClr="000000"/>
              </a:solidFill>
              <a:latin typeface="BIZ UDPゴシック" panose="020B0400000000000000" pitchFamily="50" charset="-128"/>
              <a:ea typeface="BIZ UDPゴシック" panose="020B0400000000000000" pitchFamily="50" charset="-128"/>
            </a:rPr>
            <a:t>。</a:t>
          </a:r>
          <a:endParaRPr kumimoji="1" lang="en-US" altLang="ja-JP" sz="1200" b="0">
            <a:solidFill>
              <a:sysClr val="windowText" lastClr="000000"/>
            </a:solidFill>
            <a:latin typeface="BIZ UDPゴシック" panose="020B0400000000000000" pitchFamily="50" charset="-128"/>
            <a:ea typeface="BIZ UDPゴシック" panose="020B0400000000000000" pitchFamily="50" charset="-128"/>
          </a:endParaRPr>
        </a:p>
        <a:p>
          <a:pPr algn="l"/>
          <a:endParaRPr kumimoji="1" lang="en-US" altLang="ja-JP" sz="500" b="0">
            <a:solidFill>
              <a:sysClr val="windowText" lastClr="000000"/>
            </a:solidFill>
            <a:latin typeface="BIZ UDPゴシック" panose="020B0400000000000000" pitchFamily="50" charset="-128"/>
            <a:ea typeface="BIZ UDPゴシック" panose="020B0400000000000000" pitchFamily="50" charset="-128"/>
          </a:endParaRPr>
        </a:p>
        <a:p>
          <a:pPr algn="ctr"/>
          <a:r>
            <a:rPr kumimoji="1" lang="ja-JP" altLang="en-US" sz="1500" b="1" u="sng">
              <a:solidFill>
                <a:srgbClr val="C00000"/>
              </a:solidFill>
              <a:latin typeface="BIZ UDPゴシック" panose="020B0400000000000000" pitchFamily="50" charset="-128"/>
              <a:ea typeface="BIZ UDPゴシック" panose="020B0400000000000000" pitchFamily="50" charset="-128"/>
            </a:rPr>
            <a:t>★入力完了したらココをクリック★</a:t>
          </a:r>
          <a:endParaRPr kumimoji="1" lang="en-US" altLang="ja-JP" sz="1500" b="1" u="sng">
            <a:solidFill>
              <a:srgbClr val="C00000"/>
            </a:solidFill>
            <a:latin typeface="BIZ UDPゴシック" panose="020B0400000000000000" pitchFamily="50" charset="-128"/>
            <a:ea typeface="BIZ UDPゴシック" panose="020B0400000000000000" pitchFamily="50" charset="-128"/>
          </a:endParaRPr>
        </a:p>
      </xdr:txBody>
    </xdr:sp>
    <xdr:clientData/>
  </xdr:twoCellAnchor>
  <xdr:twoCellAnchor>
    <xdr:from>
      <xdr:col>17</xdr:col>
      <xdr:colOff>9525</xdr:colOff>
      <xdr:row>6</xdr:row>
      <xdr:rowOff>1</xdr:rowOff>
    </xdr:from>
    <xdr:to>
      <xdr:col>18</xdr:col>
      <xdr:colOff>131400</xdr:colOff>
      <xdr:row>11</xdr:row>
      <xdr:rowOff>12376</xdr:rowOff>
    </xdr:to>
    <xdr:sp macro="" textlink="">
      <xdr:nvSpPr>
        <xdr:cNvPr id="8" name="右中かっこ 7">
          <a:extLst>
            <a:ext uri="{FF2B5EF4-FFF2-40B4-BE49-F238E27FC236}">
              <a16:creationId xmlns:a16="http://schemas.microsoft.com/office/drawing/2014/main" id="{00000000-0008-0000-0000-000008000000}"/>
            </a:ext>
          </a:extLst>
        </xdr:cNvPr>
        <xdr:cNvSpPr/>
      </xdr:nvSpPr>
      <xdr:spPr>
        <a:xfrm>
          <a:off x="4057650" y="400051"/>
          <a:ext cx="360000" cy="1584000"/>
        </a:xfrm>
        <a:prstGeom prst="rightBrace">
          <a:avLst>
            <a:gd name="adj1" fmla="val 72948"/>
            <a:gd name="adj2" fmla="val 50000"/>
          </a:avLst>
        </a:prstGeom>
        <a:ln w="28575"/>
      </xdr:spPr>
      <xdr:style>
        <a:lnRef idx="1">
          <a:schemeClr val="accent2"/>
        </a:lnRef>
        <a:fillRef idx="0">
          <a:schemeClr val="accent2"/>
        </a:fillRef>
        <a:effectRef idx="0">
          <a:schemeClr val="accent2"/>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19</xdr:col>
      <xdr:colOff>133350</xdr:colOff>
      <xdr:row>6</xdr:row>
      <xdr:rowOff>252001</xdr:rowOff>
    </xdr:from>
    <xdr:ext cx="2340000" cy="1080000"/>
    <xdr:sp macro="" textlink="">
      <xdr:nvSpPr>
        <xdr:cNvPr id="10" name="テキスト ボックス 9">
          <a:extLst>
            <a:ext uri="{FF2B5EF4-FFF2-40B4-BE49-F238E27FC236}">
              <a16:creationId xmlns:a16="http://schemas.microsoft.com/office/drawing/2014/main" id="{00000000-0008-0000-0000-00000A000000}"/>
            </a:ext>
          </a:extLst>
        </xdr:cNvPr>
        <xdr:cNvSpPr txBox="1"/>
      </xdr:nvSpPr>
      <xdr:spPr>
        <a:xfrm>
          <a:off x="4657725" y="1737901"/>
          <a:ext cx="2340000" cy="1080000"/>
        </a:xfrm>
        <a:prstGeom prst="rect">
          <a:avLst/>
        </a:prstGeom>
      </xdr:spPr>
      <xdr:style>
        <a:lnRef idx="2">
          <a:schemeClr val="accent1"/>
        </a:lnRef>
        <a:fillRef idx="1">
          <a:schemeClr val="lt1"/>
        </a:fillRef>
        <a:effectRef idx="0">
          <a:schemeClr val="accent1"/>
        </a:effectRef>
        <a:fontRef idx="minor">
          <a:schemeClr val="dk1"/>
        </a:fontRef>
      </xdr:style>
      <xdr:txBody>
        <a:bodyPr vertOverflow="clip" horzOverflow="clip" wrap="square" rtlCol="0" anchor="ctr">
          <a:noAutofit/>
        </a:bodyPr>
        <a:lstStyle/>
        <a:p>
          <a:r>
            <a:rPr kumimoji="1" lang="ja-JP" altLang="en-US" sz="1200">
              <a:solidFill>
                <a:schemeClr val="accent2"/>
              </a:solidFill>
              <a:latin typeface="HGP創英角ﾎﾟｯﾌﾟ体" panose="040B0A00000000000000" pitchFamily="50" charset="-128"/>
              <a:ea typeface="HGP創英角ﾎﾟｯﾌﾟ体" panose="040B0A00000000000000" pitchFamily="50" charset="-128"/>
            </a:rPr>
            <a:t>ステップ１</a:t>
          </a:r>
          <a:endParaRPr kumimoji="1" lang="en-US" altLang="ja-JP" sz="1200">
            <a:solidFill>
              <a:schemeClr val="accent2"/>
            </a:solidFill>
            <a:latin typeface="HGP創英角ﾎﾟｯﾌﾟ体" panose="040B0A00000000000000" pitchFamily="50" charset="-128"/>
            <a:ea typeface="HGP創英角ﾎﾟｯﾌﾟ体" panose="040B0A00000000000000" pitchFamily="50" charset="-128"/>
          </a:endParaRPr>
        </a:p>
        <a:p>
          <a:endParaRPr kumimoji="1" lang="en-US" altLang="ja-JP" sz="300">
            <a:solidFill>
              <a:schemeClr val="accent2"/>
            </a:solidFill>
            <a:latin typeface="HGP創英角ﾎﾟｯﾌﾟ体" panose="040B0A00000000000000" pitchFamily="50" charset="-128"/>
            <a:ea typeface="HGP創英角ﾎﾟｯﾌﾟ体" panose="040B0A00000000000000" pitchFamily="50" charset="-128"/>
          </a:endParaRPr>
        </a:p>
        <a:p>
          <a:r>
            <a:rPr kumimoji="1" lang="ja-JP" altLang="en-US" sz="1100">
              <a:latin typeface="BIZ UDPゴシック" panose="020B0400000000000000" pitchFamily="50" charset="-128"/>
              <a:ea typeface="BIZ UDPゴシック" panose="020B0400000000000000" pitchFamily="50" charset="-128"/>
            </a:rPr>
            <a:t>作成年月日～性別まで</a:t>
          </a:r>
          <a:endParaRPr kumimoji="1" lang="en-US" altLang="ja-JP" sz="1100">
            <a:latin typeface="BIZ UDPゴシック" panose="020B0400000000000000" pitchFamily="50" charset="-128"/>
            <a:ea typeface="BIZ UDPゴシック" panose="020B0400000000000000" pitchFamily="50" charset="-128"/>
          </a:endParaRPr>
        </a:p>
        <a:p>
          <a:r>
            <a:rPr kumimoji="1" lang="ja-JP" altLang="en-US" sz="1100" b="1" u="sng">
              <a:solidFill>
                <a:srgbClr val="C00000"/>
              </a:solidFill>
              <a:latin typeface="BIZ UDPゴシック" panose="020B0400000000000000" pitchFamily="50" charset="-128"/>
              <a:ea typeface="BIZ UDPゴシック" panose="020B0400000000000000" pitchFamily="50" charset="-128"/>
            </a:rPr>
            <a:t>全員必ず入力してください</a:t>
          </a:r>
          <a:r>
            <a:rPr kumimoji="1" lang="ja-JP" altLang="en-US" sz="1100">
              <a:solidFill>
                <a:srgbClr val="C00000"/>
              </a:solidFill>
              <a:latin typeface="BIZ UDPゴシック" panose="020B0400000000000000" pitchFamily="50" charset="-128"/>
              <a:ea typeface="BIZ UDPゴシック" panose="020B0400000000000000" pitchFamily="50" charset="-128"/>
            </a:rPr>
            <a:t>。</a:t>
          </a:r>
          <a:endParaRPr kumimoji="1" lang="en-US" altLang="ja-JP" sz="1100">
            <a:solidFill>
              <a:srgbClr val="C00000"/>
            </a:solidFill>
            <a:latin typeface="BIZ UDPゴシック" panose="020B0400000000000000" pitchFamily="50" charset="-128"/>
            <a:ea typeface="BIZ UDPゴシック" panose="020B0400000000000000" pitchFamily="50" charset="-128"/>
          </a:endParaRPr>
        </a:p>
      </xdr:txBody>
    </xdr:sp>
    <xdr:clientData/>
  </xdr:oneCellAnchor>
  <xdr:oneCellAnchor>
    <xdr:from>
      <xdr:col>30</xdr:col>
      <xdr:colOff>123826</xdr:colOff>
      <xdr:row>12</xdr:row>
      <xdr:rowOff>145051</xdr:rowOff>
    </xdr:from>
    <xdr:ext cx="2340000" cy="1080000"/>
    <xdr:sp macro="" textlink="">
      <xdr:nvSpPr>
        <xdr:cNvPr id="12" name="テキスト ボックス 11">
          <a:extLst>
            <a:ext uri="{FF2B5EF4-FFF2-40B4-BE49-F238E27FC236}">
              <a16:creationId xmlns:a16="http://schemas.microsoft.com/office/drawing/2014/main" id="{00000000-0008-0000-0000-00000C000000}"/>
            </a:ext>
          </a:extLst>
        </xdr:cNvPr>
        <xdr:cNvSpPr txBox="1"/>
      </xdr:nvSpPr>
      <xdr:spPr>
        <a:xfrm>
          <a:off x="7267576" y="2345326"/>
          <a:ext cx="2340000" cy="1080000"/>
        </a:xfrm>
        <a:prstGeom prst="rect">
          <a:avLst/>
        </a:prstGeom>
      </xdr:spPr>
      <xdr:style>
        <a:lnRef idx="2">
          <a:schemeClr val="accent1"/>
        </a:lnRef>
        <a:fillRef idx="1">
          <a:schemeClr val="lt1"/>
        </a:fillRef>
        <a:effectRef idx="0">
          <a:schemeClr val="accent1"/>
        </a:effectRef>
        <a:fontRef idx="minor">
          <a:schemeClr val="dk1"/>
        </a:fontRef>
      </xdr:style>
      <xdr:txBody>
        <a:bodyPr vertOverflow="clip" horzOverflow="clip" wrap="square" rtlCol="0" anchor="ctr">
          <a:noAutofit/>
        </a:bodyPr>
        <a:lstStyle/>
        <a:p>
          <a:r>
            <a:rPr kumimoji="1" lang="ja-JP" altLang="en-US" sz="1200">
              <a:solidFill>
                <a:schemeClr val="accent2"/>
              </a:solidFill>
              <a:latin typeface="HGP創英角ﾎﾟｯﾌﾟ体" panose="040B0A00000000000000" pitchFamily="50" charset="-128"/>
              <a:ea typeface="HGP創英角ﾎﾟｯﾌﾟ体" panose="040B0A00000000000000" pitchFamily="50" charset="-128"/>
            </a:rPr>
            <a:t>ステップ２</a:t>
          </a:r>
          <a:endParaRPr kumimoji="1" lang="en-US" altLang="ja-JP" sz="1200">
            <a:solidFill>
              <a:schemeClr val="accent2"/>
            </a:solidFill>
            <a:latin typeface="HGP創英角ﾎﾟｯﾌﾟ体" panose="040B0A00000000000000" pitchFamily="50" charset="-128"/>
            <a:ea typeface="HGP創英角ﾎﾟｯﾌﾟ体" panose="040B0A00000000000000" pitchFamily="50" charset="-128"/>
          </a:endParaRPr>
        </a:p>
        <a:p>
          <a:endParaRPr kumimoji="1" lang="en-US" altLang="ja-JP" sz="300">
            <a:solidFill>
              <a:schemeClr val="accent2"/>
            </a:solidFill>
            <a:latin typeface="HGP創英角ﾎﾟｯﾌﾟ体" panose="040B0A00000000000000" pitchFamily="50" charset="-128"/>
            <a:ea typeface="HGP創英角ﾎﾟｯﾌﾟ体" panose="040B0A00000000000000" pitchFamily="50" charset="-128"/>
          </a:endParaRPr>
        </a:p>
        <a:p>
          <a:r>
            <a:rPr kumimoji="1" lang="ja-JP" altLang="en-US" sz="1100">
              <a:latin typeface="BIZ UDPゴシック" panose="020B0400000000000000" pitchFamily="50" charset="-128"/>
              <a:ea typeface="BIZ UDPゴシック" panose="020B0400000000000000" pitchFamily="50" charset="-128"/>
            </a:rPr>
            <a:t>選択した項目によって下部の入力欄に色が付くので</a:t>
          </a:r>
          <a:r>
            <a:rPr kumimoji="1" lang="en-US" altLang="ja-JP" sz="1100">
              <a:latin typeface="BIZ UDPゴシック" panose="020B0400000000000000" pitchFamily="50" charset="-128"/>
              <a:ea typeface="BIZ UDPゴシック" panose="020B0400000000000000" pitchFamily="50" charset="-128"/>
            </a:rPr>
            <a:t>､</a:t>
          </a:r>
          <a:r>
            <a:rPr kumimoji="1" lang="ja-JP" altLang="en-US" sz="1100" b="1" u="sng">
              <a:solidFill>
                <a:srgbClr val="C00000"/>
              </a:solidFill>
              <a:latin typeface="BIZ UDPゴシック" panose="020B0400000000000000" pitchFamily="50" charset="-128"/>
              <a:ea typeface="BIZ UDPゴシック" panose="020B0400000000000000" pitchFamily="50" charset="-128"/>
            </a:rPr>
            <a:t>色付きのセルすべてに</a:t>
          </a:r>
          <a:r>
            <a:rPr kumimoji="1" lang="ja-JP" altLang="en-US" sz="1100">
              <a:latin typeface="BIZ UDPゴシック" panose="020B0400000000000000" pitchFamily="50" charset="-128"/>
              <a:ea typeface="BIZ UDPゴシック" panose="020B0400000000000000" pitchFamily="50" charset="-128"/>
            </a:rPr>
            <a:t>入力してください</a:t>
          </a:r>
          <a:r>
            <a:rPr kumimoji="1" lang="en-US" altLang="ja-JP" sz="1100">
              <a:latin typeface="BIZ UDPゴシック" panose="020B0400000000000000" pitchFamily="50" charset="-128"/>
              <a:ea typeface="BIZ UDPゴシック" panose="020B0400000000000000" pitchFamily="50" charset="-128"/>
            </a:rPr>
            <a:t>｡</a:t>
          </a:r>
        </a:p>
      </xdr:txBody>
    </xdr:sp>
    <xdr:clientData/>
  </xdr:oneCellAnchor>
  <xdr:twoCellAnchor>
    <xdr:from>
      <xdr:col>28</xdr:col>
      <xdr:colOff>0</xdr:colOff>
      <xdr:row>12</xdr:row>
      <xdr:rowOff>19051</xdr:rowOff>
    </xdr:from>
    <xdr:to>
      <xdr:col>29</xdr:col>
      <xdr:colOff>121875</xdr:colOff>
      <xdr:row>15</xdr:row>
      <xdr:rowOff>8026</xdr:rowOff>
    </xdr:to>
    <xdr:sp macro="" textlink="">
      <xdr:nvSpPr>
        <xdr:cNvPr id="7" name="右中かっこ 6">
          <a:extLst>
            <a:ext uri="{FF2B5EF4-FFF2-40B4-BE49-F238E27FC236}">
              <a16:creationId xmlns:a16="http://schemas.microsoft.com/office/drawing/2014/main" id="{00000000-0008-0000-0000-000008000000}"/>
            </a:ext>
          </a:extLst>
        </xdr:cNvPr>
        <xdr:cNvSpPr/>
      </xdr:nvSpPr>
      <xdr:spPr>
        <a:xfrm>
          <a:off x="6667500" y="2219326"/>
          <a:ext cx="360000" cy="1332000"/>
        </a:xfrm>
        <a:prstGeom prst="rightBrace">
          <a:avLst>
            <a:gd name="adj1" fmla="val 72948"/>
            <a:gd name="adj2" fmla="val 50000"/>
          </a:avLst>
        </a:prstGeom>
        <a:ln w="28575"/>
      </xdr:spPr>
      <xdr:style>
        <a:lnRef idx="1">
          <a:schemeClr val="accent2"/>
        </a:lnRef>
        <a:fillRef idx="0">
          <a:schemeClr val="accent2"/>
        </a:fillRef>
        <a:effectRef idx="0">
          <a:schemeClr val="accent2"/>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43</xdr:col>
      <xdr:colOff>180970</xdr:colOff>
      <xdr:row>0</xdr:row>
      <xdr:rowOff>222250</xdr:rowOff>
    </xdr:from>
    <xdr:to>
      <xdr:col>48</xdr:col>
      <xdr:colOff>521387</xdr:colOff>
      <xdr:row>6</xdr:row>
      <xdr:rowOff>286500</xdr:rowOff>
    </xdr:to>
    <xdr:sp macro="" textlink="">
      <xdr:nvSpPr>
        <xdr:cNvPr id="12" name="正方形/長方形 11">
          <a:hlinkClick xmlns:r="http://schemas.openxmlformats.org/officeDocument/2006/relationships" r:id="rId1"/>
          <a:extLst>
            <a:ext uri="{FF2B5EF4-FFF2-40B4-BE49-F238E27FC236}">
              <a16:creationId xmlns:a16="http://schemas.microsoft.com/office/drawing/2014/main" id="{00000000-0008-0000-0100-00000C000000}"/>
            </a:ext>
          </a:extLst>
        </xdr:cNvPr>
        <xdr:cNvSpPr/>
      </xdr:nvSpPr>
      <xdr:spPr>
        <a:xfrm>
          <a:off x="10743137" y="222250"/>
          <a:ext cx="3780000" cy="1620000"/>
        </a:xfrm>
        <a:prstGeom prst="rect">
          <a:avLst/>
        </a:prstGeom>
        <a:solidFill>
          <a:schemeClr val="accent4">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a:solidFill>
                <a:schemeClr val="accent1">
                  <a:lumMod val="50000"/>
                </a:schemeClr>
              </a:solidFill>
              <a:latin typeface="BIZ UDPゴシック" panose="020B0400000000000000" pitchFamily="50" charset="-128"/>
              <a:ea typeface="BIZ UDPゴシック" panose="020B0400000000000000" pitchFamily="50" charset="-128"/>
            </a:rPr>
            <a:t>このシートには入力できません。</a:t>
          </a:r>
          <a:endParaRPr kumimoji="1" lang="en-US" altLang="ja-JP" sz="1400">
            <a:solidFill>
              <a:schemeClr val="accent1">
                <a:lumMod val="50000"/>
              </a:schemeClr>
            </a:solidFill>
            <a:latin typeface="BIZ UDPゴシック" panose="020B0400000000000000" pitchFamily="50" charset="-128"/>
            <a:ea typeface="BIZ UDPゴシック" panose="020B0400000000000000" pitchFamily="50" charset="-128"/>
          </a:endParaRPr>
        </a:p>
        <a:p>
          <a:pPr algn="l"/>
          <a:r>
            <a:rPr kumimoji="1" lang="ja-JP" altLang="en-US" sz="1400">
              <a:solidFill>
                <a:schemeClr val="accent1">
                  <a:lumMod val="50000"/>
                </a:schemeClr>
              </a:solidFill>
              <a:latin typeface="BIZ UDPゴシック" panose="020B0400000000000000" pitchFamily="50" charset="-128"/>
              <a:ea typeface="BIZ UDPゴシック" panose="020B0400000000000000" pitchFamily="50" charset="-128"/>
            </a:rPr>
            <a:t>「入力フォーム」シートに入力欄があります。</a:t>
          </a:r>
          <a:endParaRPr kumimoji="1" lang="en-US" altLang="ja-JP" sz="1400">
            <a:solidFill>
              <a:schemeClr val="accent1">
                <a:lumMod val="50000"/>
              </a:schemeClr>
            </a:solidFill>
            <a:latin typeface="BIZ UDPゴシック" panose="020B0400000000000000" pitchFamily="50" charset="-128"/>
            <a:ea typeface="BIZ UDPゴシック" panose="020B0400000000000000" pitchFamily="50" charset="-128"/>
          </a:endParaRPr>
        </a:p>
        <a:p>
          <a:pPr algn="l"/>
          <a:endParaRPr kumimoji="1" lang="en-US" altLang="ja-JP" sz="500">
            <a:solidFill>
              <a:schemeClr val="accent1">
                <a:lumMod val="50000"/>
              </a:schemeClr>
            </a:solidFill>
            <a:latin typeface="BIZ UDPゴシック" panose="020B0400000000000000" pitchFamily="50" charset="-128"/>
            <a:ea typeface="BIZ UDPゴシック" panose="020B0400000000000000" pitchFamily="50" charset="-128"/>
          </a:endParaRPr>
        </a:p>
        <a:p>
          <a:pPr algn="l"/>
          <a:r>
            <a:rPr kumimoji="1" lang="ja-JP" altLang="en-US" sz="1300">
              <a:solidFill>
                <a:schemeClr val="accent1">
                  <a:lumMod val="50000"/>
                </a:schemeClr>
              </a:solidFill>
              <a:latin typeface="BIZ UDPゴシック" panose="020B0400000000000000" pitchFamily="50" charset="-128"/>
              <a:ea typeface="BIZ UDPゴシック" panose="020B0400000000000000" pitchFamily="50" charset="-128"/>
            </a:rPr>
            <a:t>➡ </a:t>
          </a:r>
          <a:r>
            <a:rPr kumimoji="1" lang="ja-JP" altLang="en-US" sz="1300" u="sng">
              <a:solidFill>
                <a:schemeClr val="accent1">
                  <a:lumMod val="50000"/>
                </a:schemeClr>
              </a:solidFill>
              <a:latin typeface="BIZ UDPゴシック" panose="020B0400000000000000" pitchFamily="50" charset="-128"/>
              <a:ea typeface="BIZ UDPゴシック" panose="020B0400000000000000" pitchFamily="50" charset="-128"/>
            </a:rPr>
            <a:t>届の記載を確認したらこのまま上書き保存</a:t>
          </a:r>
          <a:endParaRPr kumimoji="1" lang="en-US" altLang="ja-JP" sz="1300" u="sng">
            <a:solidFill>
              <a:schemeClr val="accent1">
                <a:lumMod val="50000"/>
              </a:schemeClr>
            </a:solidFill>
            <a:latin typeface="BIZ UDPゴシック" panose="020B0400000000000000" pitchFamily="50" charset="-128"/>
            <a:ea typeface="BIZ UDPゴシック" panose="020B0400000000000000" pitchFamily="50" charset="-128"/>
          </a:endParaRPr>
        </a:p>
        <a:p>
          <a:pPr algn="l"/>
          <a:endParaRPr kumimoji="1" lang="en-US" altLang="ja-JP" sz="500">
            <a:solidFill>
              <a:schemeClr val="accent1">
                <a:lumMod val="50000"/>
              </a:schemeClr>
            </a:solidFill>
            <a:latin typeface="BIZ UDPゴシック" panose="020B0400000000000000" pitchFamily="50" charset="-128"/>
            <a:ea typeface="BIZ UDPゴシック" panose="020B0400000000000000" pitchFamily="50" charset="-128"/>
          </a:endParaRPr>
        </a:p>
        <a:p>
          <a:pPr algn="l"/>
          <a:r>
            <a:rPr kumimoji="1" lang="ja-JP" altLang="en-US" sz="1300">
              <a:solidFill>
                <a:schemeClr val="accent1">
                  <a:lumMod val="50000"/>
                </a:schemeClr>
              </a:solidFill>
              <a:latin typeface="BIZ UDPゴシック" panose="020B0400000000000000" pitchFamily="50" charset="-128"/>
              <a:ea typeface="BIZ UDPゴシック" panose="020B0400000000000000" pitchFamily="50" charset="-128"/>
            </a:rPr>
            <a:t>➡ </a:t>
          </a:r>
          <a:r>
            <a:rPr kumimoji="1" lang="ja-JP" altLang="en-US" sz="1500" u="sng">
              <a:solidFill>
                <a:srgbClr val="C00000"/>
              </a:solidFill>
              <a:latin typeface="BIZ UDPゴシック" panose="020B0400000000000000" pitchFamily="50" charset="-128"/>
              <a:ea typeface="BIZ UDPゴシック" panose="020B0400000000000000" pitchFamily="50" charset="-128"/>
            </a:rPr>
            <a:t>入力を修正する場合はココをクリック</a:t>
          </a:r>
        </a:p>
      </xdr:txBody>
    </xdr:sp>
    <xdr:clientData fPrintsWithSheet="0"/>
  </xdr:twoCellAnchor>
</xdr:wsDr>
</file>

<file path=xl/drawings/drawing3.xml><?xml version="1.0" encoding="utf-8"?>
<xdr:wsDr xmlns:xdr="http://schemas.openxmlformats.org/drawingml/2006/spreadsheetDrawing" xmlns:a="http://schemas.openxmlformats.org/drawingml/2006/main">
  <xdr:twoCellAnchor>
    <xdr:from>
      <xdr:col>13</xdr:col>
      <xdr:colOff>42333</xdr:colOff>
      <xdr:row>56</xdr:row>
      <xdr:rowOff>31750</xdr:rowOff>
    </xdr:from>
    <xdr:to>
      <xdr:col>17</xdr:col>
      <xdr:colOff>201084</xdr:colOff>
      <xdr:row>59</xdr:row>
      <xdr:rowOff>201083</xdr:rowOff>
    </xdr:to>
    <xdr:sp macro="" textlink="">
      <xdr:nvSpPr>
        <xdr:cNvPr id="3" name="角丸四角形 2">
          <a:extLst>
            <a:ext uri="{FF2B5EF4-FFF2-40B4-BE49-F238E27FC236}">
              <a16:creationId xmlns:a16="http://schemas.microsoft.com/office/drawing/2014/main" id="{00000000-0008-0000-0300-000003000000}"/>
            </a:ext>
          </a:extLst>
        </xdr:cNvPr>
        <xdr:cNvSpPr/>
      </xdr:nvSpPr>
      <xdr:spPr>
        <a:xfrm>
          <a:off x="3252258" y="15633700"/>
          <a:ext cx="1111251" cy="912283"/>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入力不要</a:t>
          </a:r>
        </a:p>
      </xdr:txBody>
    </xdr:sp>
    <xdr:clientData/>
  </xdr:twoCellAnchor>
  <xdr:twoCellAnchor>
    <xdr:from>
      <xdr:col>13</xdr:col>
      <xdr:colOff>0</xdr:colOff>
      <xdr:row>85</xdr:row>
      <xdr:rowOff>1</xdr:rowOff>
    </xdr:from>
    <xdr:to>
      <xdr:col>18</xdr:col>
      <xdr:colOff>42333</xdr:colOff>
      <xdr:row>87</xdr:row>
      <xdr:rowOff>10584</xdr:rowOff>
    </xdr:to>
    <xdr:sp macro="" textlink="">
      <xdr:nvSpPr>
        <xdr:cNvPr id="5" name="角丸四角形 4">
          <a:extLst>
            <a:ext uri="{FF2B5EF4-FFF2-40B4-BE49-F238E27FC236}">
              <a16:creationId xmlns:a16="http://schemas.microsoft.com/office/drawing/2014/main" id="{00000000-0008-0000-0300-000005000000}"/>
            </a:ext>
          </a:extLst>
        </xdr:cNvPr>
        <xdr:cNvSpPr/>
      </xdr:nvSpPr>
      <xdr:spPr>
        <a:xfrm>
          <a:off x="3209925" y="22288501"/>
          <a:ext cx="1232958" cy="505883"/>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入力不要</a:t>
          </a:r>
        </a:p>
      </xdr:txBody>
    </xdr:sp>
    <xdr:clientData/>
  </xdr:twoCellAnchor>
  <xdr:twoCellAnchor>
    <xdr:from>
      <xdr:col>32</xdr:col>
      <xdr:colOff>169334</xdr:colOff>
      <xdr:row>54</xdr:row>
      <xdr:rowOff>95250</xdr:rowOff>
    </xdr:from>
    <xdr:to>
      <xdr:col>34</xdr:col>
      <xdr:colOff>95250</xdr:colOff>
      <xdr:row>62</xdr:row>
      <xdr:rowOff>179916</xdr:rowOff>
    </xdr:to>
    <xdr:sp macro="" textlink="">
      <xdr:nvSpPr>
        <xdr:cNvPr id="6" name="右中かっこ 5">
          <a:extLst>
            <a:ext uri="{FF2B5EF4-FFF2-40B4-BE49-F238E27FC236}">
              <a16:creationId xmlns:a16="http://schemas.microsoft.com/office/drawing/2014/main" id="{00000000-0008-0000-0300-000006000000}"/>
            </a:ext>
          </a:extLst>
        </xdr:cNvPr>
        <xdr:cNvSpPr/>
      </xdr:nvSpPr>
      <xdr:spPr>
        <a:xfrm>
          <a:off x="7903634" y="15325725"/>
          <a:ext cx="402166" cy="1942041"/>
        </a:xfrm>
        <a:prstGeom prst="rightBrace">
          <a:avLst/>
        </a:prstGeom>
        <a:ln w="28575"/>
      </xdr:spPr>
      <xdr:style>
        <a:lnRef idx="1">
          <a:schemeClr val="accent2"/>
        </a:lnRef>
        <a:fillRef idx="0">
          <a:schemeClr val="accent2"/>
        </a:fillRef>
        <a:effectRef idx="0">
          <a:schemeClr val="accent2"/>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13</xdr:col>
      <xdr:colOff>42333</xdr:colOff>
      <xdr:row>56</xdr:row>
      <xdr:rowOff>31750</xdr:rowOff>
    </xdr:from>
    <xdr:to>
      <xdr:col>17</xdr:col>
      <xdr:colOff>201084</xdr:colOff>
      <xdr:row>59</xdr:row>
      <xdr:rowOff>201083</xdr:rowOff>
    </xdr:to>
    <xdr:sp macro="" textlink="">
      <xdr:nvSpPr>
        <xdr:cNvPr id="3" name="角丸四角形 2">
          <a:extLst>
            <a:ext uri="{FF2B5EF4-FFF2-40B4-BE49-F238E27FC236}">
              <a16:creationId xmlns:a16="http://schemas.microsoft.com/office/drawing/2014/main" id="{00000000-0008-0000-0400-000003000000}"/>
            </a:ext>
          </a:extLst>
        </xdr:cNvPr>
        <xdr:cNvSpPr/>
      </xdr:nvSpPr>
      <xdr:spPr>
        <a:xfrm>
          <a:off x="3252258" y="15633700"/>
          <a:ext cx="1111251" cy="912283"/>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入力不要</a:t>
          </a:r>
        </a:p>
      </xdr:txBody>
    </xdr:sp>
    <xdr:clientData/>
  </xdr:twoCellAnchor>
  <xdr:twoCellAnchor>
    <xdr:from>
      <xdr:col>12</xdr:col>
      <xdr:colOff>243416</xdr:colOff>
      <xdr:row>84</xdr:row>
      <xdr:rowOff>116418</xdr:rowOff>
    </xdr:from>
    <xdr:to>
      <xdr:col>18</xdr:col>
      <xdr:colOff>42332</xdr:colOff>
      <xdr:row>87</xdr:row>
      <xdr:rowOff>1</xdr:rowOff>
    </xdr:to>
    <xdr:sp macro="" textlink="">
      <xdr:nvSpPr>
        <xdr:cNvPr id="5" name="角丸四角形 4">
          <a:extLst>
            <a:ext uri="{FF2B5EF4-FFF2-40B4-BE49-F238E27FC236}">
              <a16:creationId xmlns:a16="http://schemas.microsoft.com/office/drawing/2014/main" id="{00000000-0008-0000-0400-000005000000}"/>
            </a:ext>
          </a:extLst>
        </xdr:cNvPr>
        <xdr:cNvSpPr/>
      </xdr:nvSpPr>
      <xdr:spPr>
        <a:xfrm>
          <a:off x="3259666" y="22140335"/>
          <a:ext cx="1259416" cy="497416"/>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入力不要</a:t>
          </a:r>
        </a:p>
      </xdr:txBody>
    </xdr:sp>
    <xdr:clientData/>
  </xdr:twoCellAnchor>
  <xdr:twoCellAnchor>
    <xdr:from>
      <xdr:col>32</xdr:col>
      <xdr:colOff>169334</xdr:colOff>
      <xdr:row>54</xdr:row>
      <xdr:rowOff>95250</xdr:rowOff>
    </xdr:from>
    <xdr:to>
      <xdr:col>34</xdr:col>
      <xdr:colOff>95250</xdr:colOff>
      <xdr:row>62</xdr:row>
      <xdr:rowOff>179916</xdr:rowOff>
    </xdr:to>
    <xdr:sp macro="" textlink="">
      <xdr:nvSpPr>
        <xdr:cNvPr id="6" name="右中かっこ 5">
          <a:extLst>
            <a:ext uri="{FF2B5EF4-FFF2-40B4-BE49-F238E27FC236}">
              <a16:creationId xmlns:a16="http://schemas.microsoft.com/office/drawing/2014/main" id="{00000000-0008-0000-0400-000006000000}"/>
            </a:ext>
          </a:extLst>
        </xdr:cNvPr>
        <xdr:cNvSpPr/>
      </xdr:nvSpPr>
      <xdr:spPr>
        <a:xfrm>
          <a:off x="7903634" y="15325725"/>
          <a:ext cx="402166" cy="1942041"/>
        </a:xfrm>
        <a:prstGeom prst="rightBrace">
          <a:avLst/>
        </a:prstGeom>
        <a:ln w="28575"/>
      </xdr:spPr>
      <xdr:style>
        <a:lnRef idx="1">
          <a:schemeClr val="accent2"/>
        </a:lnRef>
        <a:fillRef idx="0">
          <a:schemeClr val="accent2"/>
        </a:fillRef>
        <a:effectRef idx="0">
          <a:schemeClr val="accent2"/>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32076;&#29702;&#23616;\&#21402;&#31649;\&#26412;&#37096;&#26989;&#21209;\&#20816;&#31461;&#25163;&#24403;&#12539;&#23376;&#12393;&#12418;&#25163;&#24403;\H25%20&#20816;&#31461;&#25163;&#24403;&#36890;&#36948;&#25913;&#27491;\&#26087;&#23376;&#12393;&#12418;&#25163;&#24403;(23.10&#26376;&#65374;).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増減過程"/>
      <sheetName val="支給対象者リスト"/>
      <sheetName val="子ども額改定通知 （請求あり）"/>
      <sheetName val="（増）子ども手当 (H２３．４月から)"/>
      <sheetName val="(減）子ども手当（4月）"/>
      <sheetName val="子ども認定通知  （新規・出生・受給者変更)"/>
      <sheetName val="子ども職権改定通知"/>
      <sheetName val="3歳未満リスト"/>
      <sheetName val="(減）子ども手当 (１０月から)"/>
      <sheetName val="(減）子ども手当 "/>
      <sheetName val="（増）子ども手当 (１０月から)"/>
      <sheetName val="（増）子ども手当"/>
      <sheetName val="子ども認定通知（経過措置）"/>
      <sheetName val="消滅通知"/>
      <sheetName val="（増）メモ"/>
      <sheetName val="（減）転出"/>
      <sheetName val="（減）メモ"/>
      <sheetName val="現況届"/>
      <sheetName val="職権改定通知"/>
      <sheetName val="認定通知"/>
      <sheetName val="認定通知 (2)"/>
      <sheetName val="増額改定通知"/>
      <sheetName val="減額改定通知"/>
      <sheetName val="増減額改定通知 (2)"/>
      <sheetName val="却下通知"/>
      <sheetName val="児童手当支給明細表"/>
      <sheetName val="局課明細書"/>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sheetDataSet>
  </externalBook>
</externalLink>
</file>

<file path=xl/tables/table1.xml><?xml version="1.0" encoding="utf-8"?>
<table xmlns="http://schemas.openxmlformats.org/spreadsheetml/2006/main" id="1" name="資格変更テーブル" displayName="資格変更テーブル" ref="B1:U2" totalsRowShown="0" headerRowDxfId="22" dataDxfId="21" tableBorderDxfId="20" headerRowCellStyle="標準 2" dataCellStyle="標準 2">
  <autoFilter ref="B1:U2"/>
  <tableColumns count="20">
    <tableColumn id="1" name="氏名漢字" dataDxfId="19" dataCellStyle="標準 2">
      <calculatedColumnFormula>IF(F2="","",Y票!N66&amp;"　"&amp;Y票!T66)</calculatedColumnFormula>
    </tableColumn>
    <tableColumn id="2" name="氏名カナ" dataDxfId="18" dataCellStyle="標準 2">
      <calculatedColumnFormula>C4&amp;" "&amp;C5</calculatedColumnFormula>
    </tableColumn>
    <tableColumn id="3" name="生年月日" dataDxfId="17" dataCellStyle="標準 2">
      <calculatedColumnFormula>Y票!N62</calculatedColumnFormula>
    </tableColumn>
    <tableColumn id="4" name="性別" dataDxfId="16" dataCellStyle="標準 2">
      <calculatedColumnFormula>Y票!N63</calculatedColumnFormula>
    </tableColumn>
    <tableColumn id="5" name="漢字氏名変更" dataDxfId="15" dataCellStyle="標準 2">
      <calculatedColumnFormula>Y票!N65</calculatedColumnFormula>
    </tableColumn>
    <tableColumn id="6" name="住所変更" dataDxfId="14" dataCellStyle="標準 2">
      <calculatedColumnFormula>Y票!N68</calculatedColumnFormula>
    </tableColumn>
    <tableColumn id="7" name="郵便番号" dataDxfId="13" dataCellStyle="標準 2">
      <calculatedColumnFormula>IF(G2="","",Y票!N69)</calculatedColumnFormula>
    </tableColumn>
    <tableColumn id="8" name="住所Ⅰ漢字" dataDxfId="12" dataCellStyle="標準 2">
      <calculatedColumnFormula>IF(G2="","",入力フォーム!G23&amp;入力フォーム!M23&amp;入力フォーム!S23)</calculatedColumnFormula>
    </tableColumn>
    <tableColumn id="9" name="住所Ⅱ漢字" dataDxfId="11" dataCellStyle="標準 2">
      <calculatedColumnFormula>IF(G2="","",入力フォーム!G27&amp;入力フォーム!M27)</calculatedColumnFormula>
    </tableColumn>
    <tableColumn id="10" name="住所Ⅲ漢字" dataDxfId="10" dataCellStyle="標準 2">
      <calculatedColumnFormula>IF(G2="","",入力フォーム!G31)</calculatedColumnFormula>
    </tableColumn>
    <tableColumn id="11" name="住所Ⅰカナ" dataDxfId="9" dataCellStyle="標準 2">
      <calculatedColumnFormula>IF(G2="","",L4&amp;L5&amp;L6)</calculatedColumnFormula>
    </tableColumn>
    <tableColumn id="12" name="住所Ⅱカナ" dataDxfId="8" dataCellStyle="標準 2">
      <calculatedColumnFormula>IF(G2="","",M4&amp;M5)</calculatedColumnFormula>
    </tableColumn>
    <tableColumn id="13" name="住所Ⅲカナ" dataDxfId="7" dataCellStyle="標準 2">
      <calculatedColumnFormula>IF(G2="","",N4)</calculatedColumnFormula>
    </tableColumn>
    <tableColumn id="14" name="被扶養配偶者氏名漢字" dataDxfId="6" dataCellStyle="標準 2">
      <calculatedColumnFormula>IF(AND(入力フォーム!L15="",入力フォーム!L14=""),"",入力フォーム!H33&amp;"　"&amp;入力フォーム!M33)</calculatedColumnFormula>
    </tableColumn>
    <tableColumn id="15" name="被扶養配偶者氏名（カナ）" dataDxfId="5" dataCellStyle="標準 2">
      <calculatedColumnFormula>P4&amp;" "&amp;P5</calculatedColumnFormula>
    </tableColumn>
    <tableColumn id="16" name="被扶養配偶者生年月日" dataDxfId="4" dataCellStyle="標準 2">
      <calculatedColumnFormula>Y票!N79</calculatedColumnFormula>
    </tableColumn>
    <tableColumn id="17" name="被扶養配偶者基礎年金番号" dataDxfId="3" dataCellStyle="標準 2">
      <calculatedColumnFormula>Y票!N80</calculatedColumnFormula>
    </tableColumn>
    <tableColumn id="18" name="変更区分" dataDxfId="2" dataCellStyle="標準 2">
      <calculatedColumnFormula>IF(OR(Y票!N86=1,Y票!N86=2,Y票!N86=3),Y票!N86,"")</calculatedColumnFormula>
    </tableColumn>
    <tableColumn id="19" name="認定・取消年月日" dataDxfId="1" dataCellStyle="標準 2">
      <calculatedColumnFormula>IF(OR(Y票!N86=1,Y票!N86=2,Y票!N86=3,Y票!N86=8),Y票!N87,"")</calculatedColumnFormula>
    </tableColumn>
    <tableColumn id="20" name="職員番号" dataDxfId="0" dataCellStyle="標準 2">
      <calculatedColumnFormula>入力フォーム!G8</calculatedColumnFormula>
    </tableColumn>
  </tableColumns>
  <tableStyleInfo name="TableStyleMedium2" showFirstColumn="0" showLastColumn="0" showRowStripes="1" showColumnStripes="0"/>
</table>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4.bin"/><Relationship Id="rId4" Type="http://schemas.openxmlformats.org/officeDocument/2006/relationships/comments" Target="../comments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_rels/sheet6.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66"/>
    <pageSetUpPr fitToPage="1"/>
  </sheetPr>
  <dimension ref="A1:BK44"/>
  <sheetViews>
    <sheetView showGridLines="0" showRowColHeaders="0" tabSelected="1" zoomScaleNormal="100" workbookViewId="0"/>
  </sheetViews>
  <sheetFormatPr defaultRowHeight="13.5"/>
  <cols>
    <col min="1" max="50" width="3.125" style="10" customWidth="1"/>
    <col min="51" max="16384" width="9" style="10"/>
  </cols>
  <sheetData>
    <row r="1" spans="1:63">
      <c r="A1" s="141"/>
      <c r="B1" s="141"/>
      <c r="C1" s="141"/>
      <c r="D1" s="141"/>
      <c r="E1" s="141"/>
      <c r="F1" s="141"/>
      <c r="G1" s="141"/>
      <c r="H1" s="141"/>
      <c r="I1" s="141"/>
      <c r="J1" s="141"/>
      <c r="K1" s="141"/>
      <c r="L1" s="141"/>
      <c r="M1" s="141"/>
      <c r="N1" s="141"/>
      <c r="O1" s="141"/>
      <c r="P1" s="141"/>
      <c r="Q1" s="141"/>
      <c r="R1" s="141"/>
      <c r="S1" s="141"/>
      <c r="T1" s="141"/>
      <c r="U1" s="141"/>
      <c r="V1" s="141"/>
      <c r="W1" s="141"/>
      <c r="X1" s="141"/>
      <c r="Y1" s="141"/>
      <c r="Z1" s="141"/>
      <c r="AA1" s="141"/>
      <c r="AB1" s="141"/>
      <c r="AC1" s="141"/>
      <c r="AD1" s="141"/>
      <c r="AE1" s="141"/>
      <c r="AF1" s="141"/>
      <c r="AG1" s="141"/>
      <c r="AH1" s="141"/>
      <c r="AI1" s="141"/>
      <c r="AJ1" s="141"/>
      <c r="AK1" s="141"/>
      <c r="AL1" s="141"/>
      <c r="AM1" s="141"/>
      <c r="AN1" s="141"/>
      <c r="AO1" s="141"/>
      <c r="AP1" s="141"/>
      <c r="AQ1" s="141"/>
      <c r="AR1" s="141"/>
      <c r="AS1" s="141"/>
      <c r="AT1" s="141"/>
      <c r="AU1" s="141"/>
      <c r="AV1" s="141"/>
      <c r="AW1" s="141"/>
      <c r="AX1" s="141"/>
    </row>
    <row r="2" spans="1:63">
      <c r="A2" s="141"/>
      <c r="B2" s="245" t="s">
        <v>206</v>
      </c>
      <c r="C2" s="245"/>
      <c r="D2" s="245"/>
      <c r="E2" s="245" t="s">
        <v>207</v>
      </c>
      <c r="F2" s="245"/>
      <c r="G2" s="245"/>
      <c r="H2" s="245"/>
      <c r="I2" s="245"/>
      <c r="J2" s="245" t="s">
        <v>208</v>
      </c>
      <c r="K2" s="245"/>
      <c r="L2" s="245"/>
      <c r="M2" s="245"/>
      <c r="N2" s="245"/>
      <c r="O2" s="245"/>
      <c r="P2" s="245" t="s">
        <v>209</v>
      </c>
      <c r="Q2" s="245"/>
      <c r="R2" s="245"/>
      <c r="S2" s="245"/>
      <c r="T2" s="245"/>
      <c r="U2" s="245"/>
      <c r="V2" s="141"/>
      <c r="W2" s="141"/>
      <c r="X2" s="141"/>
      <c r="Y2" s="141"/>
      <c r="Z2" s="141"/>
      <c r="AA2" s="141"/>
      <c r="AB2" s="141"/>
      <c r="AC2" s="141"/>
      <c r="AD2" s="141"/>
      <c r="AE2" s="141"/>
      <c r="AF2" s="141"/>
      <c r="AG2" s="141"/>
      <c r="AH2" s="141"/>
      <c r="AI2" s="141"/>
      <c r="AJ2" s="141"/>
      <c r="AK2" s="141"/>
      <c r="AL2" s="141"/>
      <c r="AM2" s="141"/>
      <c r="AN2" s="141"/>
      <c r="AO2" s="141"/>
      <c r="AP2" s="141"/>
      <c r="AQ2" s="141"/>
      <c r="AR2" s="141"/>
      <c r="AS2" s="141"/>
      <c r="AT2" s="141"/>
      <c r="AU2" s="141"/>
      <c r="AV2" s="141"/>
      <c r="AW2" s="141"/>
      <c r="AX2" s="141"/>
    </row>
    <row r="3" spans="1:63" ht="24" customHeight="1">
      <c r="A3" s="141"/>
      <c r="B3" s="242"/>
      <c r="C3" s="242"/>
      <c r="D3" s="242"/>
      <c r="E3" s="242"/>
      <c r="F3" s="242"/>
      <c r="G3" s="242"/>
      <c r="H3" s="242"/>
      <c r="I3" s="242"/>
      <c r="J3" s="243"/>
      <c r="K3" s="243"/>
      <c r="L3" s="243"/>
      <c r="M3" s="243"/>
      <c r="N3" s="243"/>
      <c r="O3" s="243"/>
      <c r="P3" s="244"/>
      <c r="Q3" s="244"/>
      <c r="R3" s="244"/>
      <c r="S3" s="244"/>
      <c r="T3" s="244"/>
      <c r="U3" s="244"/>
      <c r="V3" s="141"/>
      <c r="W3" s="144" t="s">
        <v>210</v>
      </c>
      <c r="X3" s="141"/>
      <c r="Y3" s="141"/>
      <c r="Z3" s="141"/>
      <c r="AA3" s="141"/>
      <c r="AB3" s="141"/>
      <c r="AC3" s="141"/>
      <c r="AD3" s="141"/>
      <c r="AE3" s="141"/>
      <c r="AF3" s="141"/>
      <c r="AG3" s="141"/>
      <c r="AH3" s="141"/>
      <c r="AI3" s="141"/>
      <c r="AJ3" s="141"/>
      <c r="AK3" s="141"/>
      <c r="AL3" s="141"/>
      <c r="AM3" s="141"/>
      <c r="AN3" s="141"/>
      <c r="AO3" s="141"/>
      <c r="AP3" s="141"/>
      <c r="AQ3" s="141"/>
      <c r="AR3" s="141"/>
      <c r="AS3" s="141"/>
      <c r="AT3" s="141"/>
      <c r="AU3" s="141"/>
      <c r="AV3" s="141"/>
      <c r="AW3" s="141"/>
      <c r="AX3" s="141"/>
    </row>
    <row r="4" spans="1:63">
      <c r="A4" s="141"/>
      <c r="B4" s="141"/>
      <c r="C4" s="141"/>
      <c r="D4" s="141"/>
      <c r="E4" s="141"/>
      <c r="F4" s="141"/>
      <c r="G4" s="141"/>
      <c r="H4" s="141"/>
      <c r="I4" s="141"/>
      <c r="J4" s="141"/>
      <c r="K4" s="141"/>
      <c r="L4" s="141"/>
      <c r="M4" s="141"/>
      <c r="N4" s="141"/>
      <c r="O4" s="141"/>
      <c r="P4" s="141"/>
      <c r="Q4" s="141"/>
      <c r="R4" s="141"/>
      <c r="S4" s="141"/>
      <c r="T4" s="141"/>
      <c r="U4" s="141"/>
      <c r="V4" s="141"/>
      <c r="W4" s="141"/>
      <c r="X4" s="141"/>
      <c r="Y4" s="141"/>
      <c r="Z4" s="141"/>
      <c r="AA4" s="141"/>
      <c r="AB4" s="141"/>
      <c r="AC4" s="141"/>
      <c r="AD4" s="141"/>
      <c r="AE4" s="141"/>
      <c r="AF4" s="141"/>
      <c r="AG4" s="141"/>
      <c r="AH4" s="141"/>
      <c r="AI4" s="141"/>
      <c r="AJ4" s="141"/>
      <c r="AK4" s="141"/>
      <c r="AL4" s="141"/>
      <c r="AM4" s="141"/>
      <c r="AN4" s="141"/>
      <c r="AO4" s="141"/>
      <c r="AP4" s="141"/>
      <c r="AQ4" s="141"/>
      <c r="AR4" s="141"/>
      <c r="AS4" s="141"/>
      <c r="AT4" s="141"/>
      <c r="AU4" s="141"/>
      <c r="AV4" s="141"/>
      <c r="AW4" s="141"/>
      <c r="AX4" s="141"/>
    </row>
    <row r="5" spans="1:63" s="104" customFormat="1" ht="18" customHeight="1">
      <c r="A5" s="127"/>
      <c r="B5" s="127"/>
      <c r="C5" s="127"/>
      <c r="D5" s="127"/>
      <c r="E5" s="127"/>
      <c r="F5" s="127"/>
      <c r="G5" s="127"/>
      <c r="H5" s="127"/>
      <c r="I5" s="127"/>
      <c r="J5" s="127"/>
      <c r="K5" s="127"/>
      <c r="L5" s="127"/>
      <c r="M5" s="127"/>
      <c r="N5" s="127"/>
      <c r="O5" s="127"/>
      <c r="P5" s="127"/>
      <c r="Q5" s="127"/>
      <c r="R5" s="127"/>
      <c r="S5" s="127"/>
      <c r="T5" s="127"/>
      <c r="U5" s="127"/>
      <c r="V5" s="127"/>
      <c r="W5" s="127"/>
      <c r="X5" s="127"/>
      <c r="Y5" s="127"/>
      <c r="Z5" s="127"/>
      <c r="AA5" s="127"/>
      <c r="AB5" s="127"/>
      <c r="AC5" s="127"/>
      <c r="AD5" s="127"/>
      <c r="AE5" s="127"/>
      <c r="AF5" s="127"/>
      <c r="AG5" s="127"/>
      <c r="AH5" s="127"/>
      <c r="AI5" s="127"/>
      <c r="AJ5" s="127"/>
      <c r="AK5" s="127"/>
      <c r="AL5" s="127"/>
      <c r="AM5" s="127"/>
      <c r="AN5" s="127"/>
      <c r="AO5" s="127"/>
      <c r="AP5" s="127"/>
      <c r="AQ5" s="127"/>
      <c r="AR5" s="127"/>
      <c r="AS5" s="127"/>
      <c r="AT5" s="127"/>
      <c r="AU5" s="127"/>
      <c r="AV5" s="127"/>
      <c r="AW5" s="127"/>
      <c r="AX5" s="127"/>
    </row>
    <row r="6" spans="1:63" s="104" customFormat="1" ht="18" customHeight="1">
      <c r="A6" s="127"/>
      <c r="B6" s="142" t="s">
        <v>201</v>
      </c>
      <c r="C6" s="127"/>
      <c r="D6" s="127"/>
      <c r="E6" s="127"/>
      <c r="F6" s="127"/>
      <c r="G6" s="127"/>
      <c r="H6" s="127"/>
      <c r="I6" s="127"/>
      <c r="J6" s="127"/>
      <c r="K6" s="127"/>
      <c r="L6" s="127"/>
      <c r="M6" s="127"/>
      <c r="N6" s="127"/>
      <c r="O6" s="127"/>
      <c r="P6" s="127"/>
      <c r="Q6" s="127"/>
      <c r="R6" s="127"/>
      <c r="S6" s="127"/>
      <c r="T6" s="127"/>
      <c r="U6" s="127"/>
      <c r="V6" s="127"/>
      <c r="W6" s="127"/>
      <c r="X6" s="127"/>
      <c r="Y6" s="127"/>
      <c r="Z6" s="127"/>
      <c r="AA6" s="127"/>
      <c r="AB6" s="127"/>
      <c r="AC6" s="127"/>
      <c r="AD6" s="127"/>
      <c r="AE6" s="127"/>
      <c r="AF6" s="127"/>
      <c r="AG6" s="127"/>
      <c r="AH6" s="127"/>
      <c r="AI6" s="127"/>
      <c r="AJ6" s="127"/>
      <c r="AK6" s="127"/>
      <c r="AL6" s="127"/>
      <c r="AM6" s="127"/>
      <c r="AN6" s="127"/>
      <c r="AO6" s="127"/>
      <c r="AP6" s="127"/>
      <c r="AQ6" s="127"/>
      <c r="AR6" s="127"/>
      <c r="AS6" s="127"/>
      <c r="AT6" s="127"/>
      <c r="AU6" s="127"/>
      <c r="AV6" s="127"/>
      <c r="AW6" s="127"/>
      <c r="AX6" s="127"/>
    </row>
    <row r="7" spans="1:63" ht="24" customHeight="1">
      <c r="A7" s="128"/>
      <c r="B7" s="196" t="s">
        <v>0</v>
      </c>
      <c r="C7" s="197"/>
      <c r="D7" s="197"/>
      <c r="E7" s="197"/>
      <c r="F7" s="198"/>
      <c r="G7" s="202"/>
      <c r="H7" s="203"/>
      <c r="I7" s="203"/>
      <c r="J7" s="203"/>
      <c r="K7" s="203"/>
      <c r="L7" s="203"/>
      <c r="M7" s="203"/>
      <c r="N7" s="204"/>
      <c r="O7" s="129"/>
      <c r="P7" s="129"/>
      <c r="Q7" s="129"/>
      <c r="R7" s="129"/>
      <c r="S7" s="129"/>
      <c r="T7" s="129"/>
      <c r="U7" s="129"/>
      <c r="V7" s="129"/>
      <c r="W7" s="129"/>
      <c r="X7" s="129"/>
      <c r="Y7" s="129"/>
      <c r="Z7" s="130"/>
      <c r="AA7" s="130"/>
      <c r="AB7" s="130"/>
      <c r="AC7" s="130"/>
      <c r="AD7" s="130"/>
      <c r="AE7" s="131"/>
      <c r="AF7" s="131"/>
      <c r="AG7" s="131"/>
      <c r="AH7" s="129"/>
      <c r="AI7" s="129"/>
      <c r="AJ7" s="129"/>
      <c r="AK7" s="132"/>
      <c r="AL7" s="132"/>
      <c r="AM7" s="132"/>
      <c r="AN7" s="132"/>
      <c r="AO7" s="132"/>
      <c r="AP7" s="132"/>
      <c r="AQ7" s="132"/>
      <c r="AR7" s="132"/>
      <c r="AS7" s="132"/>
      <c r="AT7" s="132"/>
      <c r="AU7" s="132"/>
      <c r="AV7" s="132"/>
      <c r="AW7" s="132"/>
      <c r="AX7" s="132"/>
    </row>
    <row r="8" spans="1:63" ht="24" customHeight="1">
      <c r="A8" s="128"/>
      <c r="B8" s="196" t="s">
        <v>1</v>
      </c>
      <c r="C8" s="197"/>
      <c r="D8" s="197"/>
      <c r="E8" s="197"/>
      <c r="F8" s="198"/>
      <c r="G8" s="199"/>
      <c r="H8" s="200"/>
      <c r="I8" s="200"/>
      <c r="J8" s="200"/>
      <c r="K8" s="200"/>
      <c r="L8" s="200"/>
      <c r="M8" s="200"/>
      <c r="N8" s="201"/>
      <c r="O8" s="129"/>
      <c r="P8" s="129"/>
      <c r="Q8" s="129"/>
      <c r="R8" s="129"/>
      <c r="S8" s="129"/>
      <c r="T8" s="129"/>
      <c r="U8" s="129"/>
      <c r="V8" s="129"/>
      <c r="W8" s="129"/>
      <c r="X8" s="129"/>
      <c r="Y8" s="129"/>
      <c r="Z8" s="133"/>
      <c r="AA8" s="133"/>
      <c r="AB8" s="134"/>
      <c r="AC8" s="134"/>
      <c r="AD8" s="134"/>
      <c r="AE8" s="129"/>
      <c r="AF8" s="129"/>
      <c r="AG8" s="129"/>
      <c r="AH8" s="129"/>
      <c r="AI8" s="129"/>
      <c r="AJ8" s="129"/>
      <c r="AK8" s="132"/>
      <c r="AL8" s="132"/>
      <c r="AM8" s="132"/>
      <c r="AN8" s="132"/>
      <c r="AO8" s="132"/>
      <c r="AP8" s="132"/>
      <c r="AQ8" s="132"/>
      <c r="AR8" s="132"/>
      <c r="AS8" s="132"/>
      <c r="AT8" s="132"/>
      <c r="AU8" s="132"/>
      <c r="AV8" s="132"/>
      <c r="AW8" s="132"/>
      <c r="AX8" s="132"/>
    </row>
    <row r="9" spans="1:63" ht="24" customHeight="1">
      <c r="A9" s="128"/>
      <c r="B9" s="196" t="s">
        <v>2</v>
      </c>
      <c r="C9" s="197"/>
      <c r="D9" s="197"/>
      <c r="E9" s="197"/>
      <c r="F9" s="198"/>
      <c r="G9" s="139" t="s">
        <v>3</v>
      </c>
      <c r="H9" s="208"/>
      <c r="I9" s="208"/>
      <c r="J9" s="208"/>
      <c r="K9" s="208"/>
      <c r="L9" s="139" t="s">
        <v>4</v>
      </c>
      <c r="M9" s="208"/>
      <c r="N9" s="208"/>
      <c r="O9" s="208"/>
      <c r="P9" s="208"/>
      <c r="Q9" s="132"/>
      <c r="R9" s="132"/>
      <c r="S9" s="129"/>
      <c r="T9" s="129"/>
      <c r="U9" s="129"/>
      <c r="V9" s="129"/>
      <c r="W9" s="129"/>
      <c r="X9" s="129"/>
      <c r="Y9" s="129"/>
      <c r="Z9" s="134"/>
      <c r="AA9" s="134"/>
      <c r="AB9" s="134"/>
      <c r="AC9" s="134"/>
      <c r="AD9" s="132"/>
      <c r="AE9" s="132"/>
      <c r="AF9" s="132"/>
      <c r="AG9" s="132"/>
      <c r="AH9" s="132"/>
      <c r="AI9" s="132"/>
      <c r="AJ9" s="132"/>
      <c r="AK9" s="132"/>
      <c r="AL9" s="132"/>
      <c r="AM9" s="132"/>
      <c r="AN9" s="132"/>
      <c r="AO9" s="132"/>
      <c r="AP9" s="132"/>
      <c r="AQ9" s="132"/>
      <c r="AR9" s="132"/>
      <c r="AS9" s="132"/>
      <c r="AT9" s="132"/>
      <c r="AU9" s="132"/>
      <c r="AV9" s="132"/>
      <c r="AW9" s="132"/>
      <c r="AX9" s="132"/>
    </row>
    <row r="10" spans="1:63" ht="24" customHeight="1">
      <c r="A10" s="128"/>
      <c r="B10" s="196" t="s">
        <v>5</v>
      </c>
      <c r="C10" s="197"/>
      <c r="D10" s="197"/>
      <c r="E10" s="197"/>
      <c r="F10" s="198"/>
      <c r="G10" s="202"/>
      <c r="H10" s="203"/>
      <c r="I10" s="203"/>
      <c r="J10" s="203"/>
      <c r="K10" s="203"/>
      <c r="L10" s="204"/>
      <c r="M10" s="129"/>
      <c r="N10" s="129"/>
      <c r="O10" s="129"/>
      <c r="P10" s="129"/>
      <c r="Q10" s="129"/>
      <c r="R10" s="129"/>
      <c r="S10" s="129"/>
      <c r="T10" s="129"/>
      <c r="U10" s="129"/>
      <c r="V10" s="129"/>
      <c r="W10" s="129"/>
      <c r="X10" s="129"/>
      <c r="Y10" s="129"/>
      <c r="Z10" s="135"/>
      <c r="AA10" s="135"/>
      <c r="AB10" s="135"/>
      <c r="AC10" s="135"/>
      <c r="AD10" s="135"/>
      <c r="AE10" s="129"/>
      <c r="AF10" s="129"/>
      <c r="AG10" s="129"/>
      <c r="AH10" s="129"/>
      <c r="AI10" s="129"/>
      <c r="AJ10" s="129"/>
      <c r="AK10" s="132"/>
      <c r="AL10" s="132"/>
      <c r="AM10" s="132"/>
      <c r="AN10" s="132"/>
      <c r="AO10" s="132"/>
      <c r="AP10" s="132"/>
      <c r="AQ10" s="132"/>
      <c r="AR10" s="132"/>
      <c r="AS10" s="132"/>
      <c r="AT10" s="132"/>
      <c r="AU10" s="132"/>
      <c r="AV10" s="132"/>
      <c r="AW10" s="132"/>
      <c r="AX10" s="132"/>
    </row>
    <row r="11" spans="1:63" ht="24" customHeight="1">
      <c r="A11" s="128"/>
      <c r="B11" s="196" t="s">
        <v>6</v>
      </c>
      <c r="C11" s="197"/>
      <c r="D11" s="197"/>
      <c r="E11" s="197"/>
      <c r="F11" s="198"/>
      <c r="G11" s="222"/>
      <c r="H11" s="223"/>
      <c r="I11" s="224"/>
      <c r="J11" s="224"/>
      <c r="K11" s="224"/>
      <c r="L11" s="225"/>
      <c r="M11" s="129"/>
      <c r="N11" s="129"/>
      <c r="O11" s="129"/>
      <c r="P11" s="129"/>
      <c r="Q11" s="129"/>
      <c r="R11" s="129"/>
      <c r="S11" s="129"/>
      <c r="T11" s="129"/>
      <c r="U11" s="129"/>
      <c r="V11" s="129"/>
      <c r="W11" s="129"/>
      <c r="X11" s="129"/>
      <c r="Y11" s="129"/>
      <c r="Z11" s="133"/>
      <c r="AA11" s="134"/>
      <c r="AB11" s="134"/>
      <c r="AC11" s="134"/>
      <c r="AD11" s="134"/>
      <c r="AE11" s="129"/>
      <c r="AF11" s="129"/>
      <c r="AG11" s="129"/>
      <c r="AH11" s="129"/>
      <c r="AI11" s="129"/>
      <c r="AJ11" s="129"/>
      <c r="AK11" s="132"/>
      <c r="AL11" s="132"/>
      <c r="AM11" s="132"/>
      <c r="AN11" s="132"/>
      <c r="AO11" s="132"/>
      <c r="AP11" s="132"/>
      <c r="AQ11" s="132"/>
      <c r="AR11" s="132"/>
      <c r="AS11" s="132"/>
      <c r="AT11" s="132"/>
      <c r="AU11" s="132"/>
      <c r="AV11" s="132"/>
      <c r="AW11" s="132"/>
      <c r="AX11" s="132"/>
    </row>
    <row r="12" spans="1:63" s="104" customFormat="1" ht="18" customHeight="1">
      <c r="A12" s="136"/>
      <c r="B12" s="136"/>
      <c r="C12" s="136"/>
      <c r="D12" s="136"/>
      <c r="E12" s="136"/>
      <c r="F12" s="136"/>
      <c r="G12" s="127"/>
      <c r="H12" s="127"/>
      <c r="I12" s="127"/>
      <c r="J12" s="127"/>
      <c r="K12" s="127"/>
      <c r="L12" s="127"/>
      <c r="M12" s="127"/>
      <c r="N12" s="127"/>
      <c r="O12" s="127"/>
      <c r="P12" s="127"/>
      <c r="Q12" s="127"/>
      <c r="R12" s="127"/>
      <c r="S12" s="127"/>
      <c r="T12" s="127"/>
      <c r="U12" s="127"/>
      <c r="V12" s="127"/>
      <c r="W12" s="127"/>
      <c r="X12" s="127"/>
      <c r="Y12" s="127"/>
      <c r="Z12" s="127"/>
      <c r="AA12" s="127"/>
      <c r="AB12" s="127"/>
      <c r="AC12" s="127"/>
      <c r="AD12" s="127"/>
      <c r="AE12" s="127"/>
      <c r="AF12" s="127"/>
      <c r="AG12" s="127"/>
      <c r="AH12" s="127"/>
      <c r="AI12" s="127"/>
      <c r="AJ12" s="127"/>
      <c r="AK12" s="127"/>
      <c r="AL12" s="127"/>
      <c r="AM12" s="127"/>
      <c r="AN12" s="127"/>
      <c r="AO12" s="127"/>
      <c r="AP12" s="127"/>
      <c r="AQ12" s="127"/>
      <c r="AR12" s="127"/>
      <c r="AS12" s="127"/>
      <c r="AT12" s="127"/>
      <c r="AU12" s="127"/>
      <c r="AV12" s="127"/>
      <c r="AW12" s="127"/>
      <c r="AX12" s="127"/>
    </row>
    <row r="13" spans="1:63" ht="36" customHeight="1">
      <c r="A13" s="128"/>
      <c r="B13" s="183" t="s">
        <v>187</v>
      </c>
      <c r="C13" s="209"/>
      <c r="D13" s="209"/>
      <c r="E13" s="209"/>
      <c r="F13" s="210"/>
      <c r="G13" s="217" t="s">
        <v>7</v>
      </c>
      <c r="H13" s="193"/>
      <c r="I13" s="193"/>
      <c r="J13" s="193"/>
      <c r="K13" s="194"/>
      <c r="L13" s="195"/>
      <c r="M13" s="195"/>
      <c r="N13" s="175" t="s">
        <v>8</v>
      </c>
      <c r="O13" s="175"/>
      <c r="P13" s="175"/>
      <c r="Q13" s="175"/>
      <c r="R13" s="175"/>
      <c r="S13" s="195"/>
      <c r="T13" s="195"/>
      <c r="U13" s="137">
        <f>COUNTA(L13:M15,S13:T15,Z14:AA15)</f>
        <v>0</v>
      </c>
      <c r="V13" s="127"/>
      <c r="W13" s="132"/>
      <c r="X13" s="127"/>
      <c r="Y13" s="127"/>
      <c r="Z13" s="127"/>
      <c r="AA13" s="127"/>
      <c r="AB13" s="127"/>
      <c r="AC13" s="127"/>
      <c r="AD13" s="127"/>
      <c r="AE13" s="127"/>
      <c r="AF13" s="127"/>
      <c r="AG13" s="127"/>
      <c r="AH13" s="127"/>
      <c r="AI13" s="127"/>
      <c r="AJ13" s="127"/>
      <c r="AK13" s="127"/>
      <c r="AL13" s="127"/>
      <c r="AM13" s="127"/>
      <c r="AN13" s="127"/>
      <c r="AO13" s="127"/>
      <c r="AP13" s="127"/>
      <c r="AQ13" s="127"/>
      <c r="AR13" s="127"/>
      <c r="AS13" s="127"/>
      <c r="AT13" s="127"/>
      <c r="AU13" s="127"/>
      <c r="AV13" s="127"/>
      <c r="AW13" s="127"/>
      <c r="AX13" s="132"/>
    </row>
    <row r="14" spans="1:63" ht="36" customHeight="1">
      <c r="A14" s="128"/>
      <c r="B14" s="211"/>
      <c r="C14" s="212"/>
      <c r="D14" s="212"/>
      <c r="E14" s="212"/>
      <c r="F14" s="213"/>
      <c r="G14" s="192" t="s">
        <v>198</v>
      </c>
      <c r="H14" s="193"/>
      <c r="I14" s="193"/>
      <c r="J14" s="193"/>
      <c r="K14" s="194"/>
      <c r="L14" s="195"/>
      <c r="M14" s="195"/>
      <c r="N14" s="192" t="s">
        <v>166</v>
      </c>
      <c r="O14" s="193"/>
      <c r="P14" s="193"/>
      <c r="Q14" s="193"/>
      <c r="R14" s="194"/>
      <c r="S14" s="195"/>
      <c r="T14" s="195"/>
      <c r="U14" s="175" t="s">
        <v>167</v>
      </c>
      <c r="V14" s="175"/>
      <c r="W14" s="175"/>
      <c r="X14" s="175"/>
      <c r="Y14" s="175"/>
      <c r="Z14" s="195"/>
      <c r="AA14" s="195"/>
      <c r="AB14" s="132"/>
      <c r="AC14" s="132"/>
      <c r="AD14" s="132"/>
      <c r="AE14" s="132"/>
      <c r="AF14" s="132"/>
      <c r="AG14" s="132"/>
      <c r="AH14" s="132"/>
      <c r="AI14" s="132"/>
      <c r="AJ14" s="132"/>
      <c r="AK14" s="132"/>
      <c r="AL14" s="132"/>
      <c r="AM14" s="132"/>
      <c r="AN14" s="132"/>
      <c r="AO14" s="132"/>
      <c r="AP14" s="127"/>
      <c r="AQ14" s="127"/>
      <c r="AR14" s="127"/>
      <c r="AS14" s="127"/>
      <c r="AT14" s="127"/>
      <c r="AU14" s="127"/>
      <c r="AV14" s="127"/>
      <c r="AW14" s="127"/>
      <c r="AX14" s="127"/>
      <c r="AY14" s="104"/>
      <c r="AZ14" s="104"/>
      <c r="BA14" s="104"/>
      <c r="BB14" s="104"/>
      <c r="BC14" s="104"/>
      <c r="BD14" s="104"/>
      <c r="BE14" s="104"/>
      <c r="BF14" s="104"/>
      <c r="BG14" s="104"/>
      <c r="BH14" s="104"/>
      <c r="BI14" s="104"/>
      <c r="BJ14" s="104"/>
      <c r="BK14" s="104"/>
    </row>
    <row r="15" spans="1:63" ht="36" customHeight="1">
      <c r="A15" s="128"/>
      <c r="B15" s="214"/>
      <c r="C15" s="215"/>
      <c r="D15" s="215"/>
      <c r="E15" s="215"/>
      <c r="F15" s="216"/>
      <c r="G15" s="192" t="s">
        <v>9</v>
      </c>
      <c r="H15" s="218"/>
      <c r="I15" s="218"/>
      <c r="J15" s="218"/>
      <c r="K15" s="219"/>
      <c r="L15" s="220"/>
      <c r="M15" s="221"/>
      <c r="N15" s="175" t="s">
        <v>10</v>
      </c>
      <c r="O15" s="175"/>
      <c r="P15" s="175"/>
      <c r="Q15" s="175"/>
      <c r="R15" s="175"/>
      <c r="S15" s="195"/>
      <c r="T15" s="195"/>
      <c r="U15" s="192" t="s">
        <v>11</v>
      </c>
      <c r="V15" s="193"/>
      <c r="W15" s="193"/>
      <c r="X15" s="193"/>
      <c r="Y15" s="194"/>
      <c r="Z15" s="195"/>
      <c r="AA15" s="195"/>
      <c r="AB15" s="132"/>
      <c r="AC15" s="132"/>
      <c r="AD15" s="132"/>
      <c r="AE15" s="132"/>
      <c r="AF15" s="132"/>
      <c r="AG15" s="132"/>
      <c r="AH15" s="132"/>
      <c r="AI15" s="132"/>
      <c r="AJ15" s="132"/>
      <c r="AK15" s="132"/>
      <c r="AL15" s="132"/>
      <c r="AM15" s="132"/>
      <c r="AN15" s="132"/>
      <c r="AO15" s="132"/>
      <c r="AP15" s="127"/>
      <c r="AQ15" s="127"/>
      <c r="AR15" s="127"/>
      <c r="AS15" s="127"/>
      <c r="AT15" s="127"/>
      <c r="AU15" s="127"/>
      <c r="AV15" s="127"/>
      <c r="AW15" s="127"/>
      <c r="AX15" s="127"/>
      <c r="AY15" s="104"/>
      <c r="AZ15" s="104"/>
      <c r="BA15" s="104"/>
      <c r="BB15" s="104"/>
      <c r="BC15" s="104"/>
      <c r="BD15" s="104"/>
      <c r="BE15" s="104"/>
      <c r="BF15" s="104"/>
      <c r="BG15" s="104"/>
      <c r="BH15" s="104"/>
      <c r="BI15" s="104"/>
      <c r="BJ15" s="104"/>
      <c r="BK15" s="104"/>
    </row>
    <row r="16" spans="1:63" s="104" customFormat="1" ht="18" customHeight="1">
      <c r="A16" s="136"/>
      <c r="B16" s="136"/>
      <c r="C16" s="136"/>
      <c r="D16" s="136"/>
      <c r="E16" s="136"/>
      <c r="F16" s="136"/>
      <c r="G16" s="127"/>
      <c r="H16" s="127"/>
      <c r="I16" s="127"/>
      <c r="J16" s="127"/>
      <c r="K16" s="127"/>
      <c r="L16" s="127"/>
      <c r="M16" s="127"/>
      <c r="N16" s="127"/>
      <c r="O16" s="127"/>
      <c r="P16" s="127"/>
      <c r="Q16" s="127"/>
      <c r="R16" s="127"/>
      <c r="S16" s="127"/>
      <c r="T16" s="127"/>
      <c r="U16" s="127"/>
      <c r="V16" s="127"/>
      <c r="W16" s="127"/>
      <c r="X16" s="127"/>
      <c r="Y16" s="127"/>
      <c r="Z16" s="127"/>
      <c r="AA16" s="127"/>
      <c r="AB16" s="127"/>
      <c r="AC16" s="127"/>
      <c r="AD16" s="127"/>
      <c r="AE16" s="127"/>
      <c r="AF16" s="127"/>
      <c r="AG16" s="127"/>
      <c r="AH16" s="127"/>
      <c r="AI16" s="127"/>
      <c r="AJ16" s="127"/>
      <c r="AK16" s="127"/>
      <c r="AL16" s="127"/>
      <c r="AM16" s="127"/>
      <c r="AN16" s="127"/>
      <c r="AO16" s="127"/>
      <c r="AP16" s="127"/>
      <c r="AQ16" s="127"/>
      <c r="AR16" s="127"/>
      <c r="AS16" s="127"/>
      <c r="AT16" s="127"/>
      <c r="AU16" s="127"/>
      <c r="AV16" s="127"/>
      <c r="AW16" s="127"/>
      <c r="AX16" s="127"/>
    </row>
    <row r="17" spans="1:50" s="104" customFormat="1" ht="18" customHeight="1">
      <c r="A17" s="127"/>
      <c r="B17" s="142" t="s">
        <v>202</v>
      </c>
      <c r="C17" s="127"/>
      <c r="D17" s="127"/>
      <c r="E17" s="127"/>
      <c r="F17" s="127"/>
      <c r="G17" s="127"/>
      <c r="H17" s="127"/>
      <c r="I17" s="127"/>
      <c r="J17" s="127"/>
      <c r="K17" s="127"/>
      <c r="L17" s="127"/>
      <c r="M17" s="127"/>
      <c r="N17" s="127"/>
      <c r="O17" s="127"/>
      <c r="P17" s="127"/>
      <c r="Q17" s="127"/>
      <c r="R17" s="127"/>
      <c r="S17" s="127"/>
      <c r="T17" s="127"/>
      <c r="U17" s="127"/>
      <c r="V17" s="127"/>
      <c r="W17" s="127"/>
      <c r="X17" s="127"/>
      <c r="Y17" s="127"/>
      <c r="Z17" s="127"/>
      <c r="AA17" s="143" t="s">
        <v>186</v>
      </c>
      <c r="AB17" s="127"/>
      <c r="AC17" s="127"/>
      <c r="AD17" s="127"/>
      <c r="AE17" s="127"/>
      <c r="AF17" s="127"/>
      <c r="AG17" s="127"/>
      <c r="AH17" s="127"/>
      <c r="AI17" s="127"/>
      <c r="AJ17" s="127"/>
      <c r="AK17" s="127"/>
      <c r="AL17" s="127"/>
      <c r="AM17" s="127"/>
      <c r="AN17" s="127"/>
      <c r="AO17" s="127"/>
      <c r="AP17" s="127"/>
      <c r="AQ17" s="127"/>
      <c r="AR17" s="127"/>
      <c r="AS17" s="127"/>
      <c r="AT17" s="127"/>
      <c r="AU17" s="127"/>
      <c r="AV17" s="127"/>
      <c r="AW17" s="127"/>
      <c r="AX17" s="127"/>
    </row>
    <row r="18" spans="1:50" ht="24" customHeight="1">
      <c r="A18" s="128"/>
      <c r="B18" s="196" t="s">
        <v>12</v>
      </c>
      <c r="C18" s="197"/>
      <c r="D18" s="197"/>
      <c r="E18" s="197"/>
      <c r="F18" s="198"/>
      <c r="G18" s="140" t="s">
        <v>3</v>
      </c>
      <c r="H18" s="174"/>
      <c r="I18" s="174"/>
      <c r="J18" s="174"/>
      <c r="K18" s="174"/>
      <c r="L18" s="139" t="s">
        <v>4</v>
      </c>
      <c r="M18" s="205"/>
      <c r="N18" s="206"/>
      <c r="O18" s="206"/>
      <c r="P18" s="207"/>
      <c r="Q18" s="127"/>
      <c r="R18" s="127"/>
      <c r="S18" s="127"/>
      <c r="T18" s="127"/>
      <c r="U18" s="127"/>
      <c r="V18" s="127"/>
      <c r="W18" s="127"/>
      <c r="X18" s="127"/>
      <c r="Y18" s="127"/>
      <c r="Z18" s="127"/>
      <c r="AA18" s="232" t="s">
        <v>12</v>
      </c>
      <c r="AB18" s="233"/>
      <c r="AC18" s="233"/>
      <c r="AD18" s="233"/>
      <c r="AE18" s="234"/>
      <c r="AF18" s="102" t="s">
        <v>3</v>
      </c>
      <c r="AG18" s="230" t="s">
        <v>144</v>
      </c>
      <c r="AH18" s="230"/>
      <c r="AI18" s="230"/>
      <c r="AJ18" s="230"/>
      <c r="AK18" s="103" t="s">
        <v>4</v>
      </c>
      <c r="AL18" s="246" t="s">
        <v>214</v>
      </c>
      <c r="AM18" s="247"/>
      <c r="AN18" s="247"/>
      <c r="AO18" s="248"/>
      <c r="AP18" s="138"/>
      <c r="AQ18" s="138"/>
      <c r="AR18" s="138"/>
      <c r="AS18" s="138"/>
      <c r="AT18" s="138"/>
      <c r="AU18" s="138"/>
      <c r="AV18" s="138"/>
      <c r="AW18" s="138"/>
      <c r="AX18" s="132"/>
    </row>
    <row r="19" spans="1:50" ht="24" customHeight="1">
      <c r="A19" s="128"/>
      <c r="B19" s="196" t="s">
        <v>13</v>
      </c>
      <c r="C19" s="197"/>
      <c r="D19" s="197"/>
      <c r="E19" s="197"/>
      <c r="F19" s="198"/>
      <c r="G19" s="189"/>
      <c r="H19" s="190"/>
      <c r="I19" s="190"/>
      <c r="J19" s="190"/>
      <c r="K19" s="191"/>
      <c r="L19" s="127"/>
      <c r="M19" s="127"/>
      <c r="N19" s="127"/>
      <c r="O19" s="127"/>
      <c r="P19" s="127"/>
      <c r="Q19" s="127"/>
      <c r="R19" s="127"/>
      <c r="S19" s="127"/>
      <c r="T19" s="127"/>
      <c r="U19" s="127"/>
      <c r="V19" s="127"/>
      <c r="W19" s="127"/>
      <c r="X19" s="127"/>
      <c r="Y19" s="127"/>
      <c r="Z19" s="127"/>
      <c r="AA19" s="232" t="s">
        <v>13</v>
      </c>
      <c r="AB19" s="233"/>
      <c r="AC19" s="233"/>
      <c r="AD19" s="233"/>
      <c r="AE19" s="234"/>
      <c r="AF19" s="249" t="s">
        <v>173</v>
      </c>
      <c r="AG19" s="250"/>
      <c r="AH19" s="250"/>
      <c r="AI19" s="250"/>
      <c r="AJ19" s="251"/>
      <c r="AK19" s="138"/>
      <c r="AL19" s="138"/>
      <c r="AM19" s="138"/>
      <c r="AN19" s="138"/>
      <c r="AO19" s="138"/>
      <c r="AP19" s="138"/>
      <c r="AQ19" s="138"/>
      <c r="AR19" s="138"/>
      <c r="AS19" s="138"/>
      <c r="AT19" s="138"/>
      <c r="AU19" s="138"/>
      <c r="AV19" s="138"/>
      <c r="AW19" s="138"/>
      <c r="AX19" s="132"/>
    </row>
    <row r="20" spans="1:50" ht="13.5" customHeight="1">
      <c r="A20" s="128"/>
      <c r="B20" s="183" t="s">
        <v>14</v>
      </c>
      <c r="C20" s="184"/>
      <c r="D20" s="184"/>
      <c r="E20" s="184"/>
      <c r="F20" s="185"/>
      <c r="G20" s="178" t="s">
        <v>15</v>
      </c>
      <c r="H20" s="168"/>
      <c r="I20" s="168"/>
      <c r="J20" s="168"/>
      <c r="K20" s="168"/>
      <c r="L20" s="168"/>
      <c r="M20" s="168" t="s">
        <v>189</v>
      </c>
      <c r="N20" s="168"/>
      <c r="O20" s="168"/>
      <c r="P20" s="168"/>
      <c r="Q20" s="168"/>
      <c r="R20" s="168"/>
      <c r="S20" s="168" t="s">
        <v>188</v>
      </c>
      <c r="T20" s="168"/>
      <c r="U20" s="168"/>
      <c r="V20" s="168"/>
      <c r="W20" s="168"/>
      <c r="X20" s="169"/>
      <c r="Y20" s="127"/>
      <c r="Z20" s="127"/>
      <c r="AA20" s="162" t="s">
        <v>14</v>
      </c>
      <c r="AB20" s="163"/>
      <c r="AC20" s="163"/>
      <c r="AD20" s="163"/>
      <c r="AE20" s="164"/>
      <c r="AF20" s="156" t="s">
        <v>15</v>
      </c>
      <c r="AG20" s="157"/>
      <c r="AH20" s="157"/>
      <c r="AI20" s="157"/>
      <c r="AJ20" s="157"/>
      <c r="AK20" s="157"/>
      <c r="AL20" s="157" t="s">
        <v>189</v>
      </c>
      <c r="AM20" s="157"/>
      <c r="AN20" s="157"/>
      <c r="AO20" s="157"/>
      <c r="AP20" s="157"/>
      <c r="AQ20" s="157"/>
      <c r="AR20" s="157" t="s">
        <v>188</v>
      </c>
      <c r="AS20" s="157"/>
      <c r="AT20" s="157"/>
      <c r="AU20" s="157"/>
      <c r="AV20" s="157"/>
      <c r="AW20" s="158"/>
      <c r="AX20" s="132"/>
    </row>
    <row r="21" spans="1:50" ht="24" customHeight="1">
      <c r="A21" s="128"/>
      <c r="B21" s="186"/>
      <c r="C21" s="187"/>
      <c r="D21" s="187"/>
      <c r="E21" s="187"/>
      <c r="F21" s="188"/>
      <c r="G21" s="179"/>
      <c r="H21" s="176"/>
      <c r="I21" s="176"/>
      <c r="J21" s="176"/>
      <c r="K21" s="176"/>
      <c r="L21" s="176"/>
      <c r="M21" s="176"/>
      <c r="N21" s="176"/>
      <c r="O21" s="176"/>
      <c r="P21" s="176"/>
      <c r="Q21" s="176"/>
      <c r="R21" s="176"/>
      <c r="S21" s="176"/>
      <c r="T21" s="176"/>
      <c r="U21" s="176"/>
      <c r="V21" s="176"/>
      <c r="W21" s="176"/>
      <c r="X21" s="177"/>
      <c r="Y21" s="127"/>
      <c r="Z21" s="127"/>
      <c r="AA21" s="165"/>
      <c r="AB21" s="166"/>
      <c r="AC21" s="166"/>
      <c r="AD21" s="166"/>
      <c r="AE21" s="167"/>
      <c r="AF21" s="159" t="s">
        <v>174</v>
      </c>
      <c r="AG21" s="160"/>
      <c r="AH21" s="160"/>
      <c r="AI21" s="160"/>
      <c r="AJ21" s="160"/>
      <c r="AK21" s="160"/>
      <c r="AL21" s="160"/>
      <c r="AM21" s="160"/>
      <c r="AN21" s="160"/>
      <c r="AO21" s="160"/>
      <c r="AP21" s="160"/>
      <c r="AQ21" s="160"/>
      <c r="AR21" s="160" t="s">
        <v>175</v>
      </c>
      <c r="AS21" s="160"/>
      <c r="AT21" s="160"/>
      <c r="AU21" s="160"/>
      <c r="AV21" s="160"/>
      <c r="AW21" s="161"/>
      <c r="AX21" s="132"/>
    </row>
    <row r="22" spans="1:50" ht="13.5" customHeight="1">
      <c r="A22" s="128"/>
      <c r="B22" s="183" t="s">
        <v>16</v>
      </c>
      <c r="C22" s="184"/>
      <c r="D22" s="184"/>
      <c r="E22" s="184"/>
      <c r="F22" s="185"/>
      <c r="G22" s="178" t="s">
        <v>15</v>
      </c>
      <c r="H22" s="168"/>
      <c r="I22" s="168"/>
      <c r="J22" s="168"/>
      <c r="K22" s="168"/>
      <c r="L22" s="168"/>
      <c r="M22" s="168" t="s">
        <v>189</v>
      </c>
      <c r="N22" s="168"/>
      <c r="O22" s="168"/>
      <c r="P22" s="168"/>
      <c r="Q22" s="168"/>
      <c r="R22" s="168"/>
      <c r="S22" s="168" t="s">
        <v>188</v>
      </c>
      <c r="T22" s="168"/>
      <c r="U22" s="168"/>
      <c r="V22" s="168"/>
      <c r="W22" s="168"/>
      <c r="X22" s="169"/>
      <c r="Y22" s="127"/>
      <c r="Z22" s="127"/>
      <c r="AA22" s="162" t="s">
        <v>16</v>
      </c>
      <c r="AB22" s="163"/>
      <c r="AC22" s="163"/>
      <c r="AD22" s="163"/>
      <c r="AE22" s="164"/>
      <c r="AF22" s="156" t="s">
        <v>15</v>
      </c>
      <c r="AG22" s="157"/>
      <c r="AH22" s="157"/>
      <c r="AI22" s="157"/>
      <c r="AJ22" s="157"/>
      <c r="AK22" s="157"/>
      <c r="AL22" s="157" t="s">
        <v>189</v>
      </c>
      <c r="AM22" s="157"/>
      <c r="AN22" s="157"/>
      <c r="AO22" s="157"/>
      <c r="AP22" s="157"/>
      <c r="AQ22" s="157"/>
      <c r="AR22" s="157" t="s">
        <v>188</v>
      </c>
      <c r="AS22" s="157"/>
      <c r="AT22" s="157"/>
      <c r="AU22" s="157"/>
      <c r="AV22" s="157"/>
      <c r="AW22" s="158"/>
      <c r="AX22" s="132"/>
    </row>
    <row r="23" spans="1:50" ht="24" customHeight="1">
      <c r="A23" s="128"/>
      <c r="B23" s="186"/>
      <c r="C23" s="187"/>
      <c r="D23" s="187"/>
      <c r="E23" s="187"/>
      <c r="F23" s="188"/>
      <c r="G23" s="179"/>
      <c r="H23" s="176"/>
      <c r="I23" s="176"/>
      <c r="J23" s="176"/>
      <c r="K23" s="176"/>
      <c r="L23" s="176"/>
      <c r="M23" s="176"/>
      <c r="N23" s="176"/>
      <c r="O23" s="176"/>
      <c r="P23" s="176"/>
      <c r="Q23" s="176"/>
      <c r="R23" s="176"/>
      <c r="S23" s="176"/>
      <c r="T23" s="176"/>
      <c r="U23" s="176"/>
      <c r="V23" s="176"/>
      <c r="W23" s="176"/>
      <c r="X23" s="177"/>
      <c r="Y23" s="127"/>
      <c r="Z23" s="127"/>
      <c r="AA23" s="165"/>
      <c r="AB23" s="166"/>
      <c r="AC23" s="166"/>
      <c r="AD23" s="166"/>
      <c r="AE23" s="167"/>
      <c r="AF23" s="159" t="s">
        <v>176</v>
      </c>
      <c r="AG23" s="160"/>
      <c r="AH23" s="160"/>
      <c r="AI23" s="160"/>
      <c r="AJ23" s="160"/>
      <c r="AK23" s="160"/>
      <c r="AL23" s="160"/>
      <c r="AM23" s="160"/>
      <c r="AN23" s="160"/>
      <c r="AO23" s="160"/>
      <c r="AP23" s="160"/>
      <c r="AQ23" s="160"/>
      <c r="AR23" s="160" t="s">
        <v>177</v>
      </c>
      <c r="AS23" s="160"/>
      <c r="AT23" s="160"/>
      <c r="AU23" s="160"/>
      <c r="AV23" s="160"/>
      <c r="AW23" s="161"/>
      <c r="AX23" s="132"/>
    </row>
    <row r="24" spans="1:50" ht="13.5" customHeight="1">
      <c r="A24" s="128"/>
      <c r="B24" s="183" t="s">
        <v>17</v>
      </c>
      <c r="C24" s="184"/>
      <c r="D24" s="184"/>
      <c r="E24" s="184"/>
      <c r="F24" s="185"/>
      <c r="G24" s="178" t="s">
        <v>197</v>
      </c>
      <c r="H24" s="168"/>
      <c r="I24" s="168"/>
      <c r="J24" s="168"/>
      <c r="K24" s="168"/>
      <c r="L24" s="168"/>
      <c r="M24" s="168" t="s">
        <v>200</v>
      </c>
      <c r="N24" s="168"/>
      <c r="O24" s="168"/>
      <c r="P24" s="168"/>
      <c r="Q24" s="168"/>
      <c r="R24" s="168"/>
      <c r="S24" s="168" t="s">
        <v>182</v>
      </c>
      <c r="T24" s="168"/>
      <c r="U24" s="168"/>
      <c r="V24" s="168"/>
      <c r="W24" s="168"/>
      <c r="X24" s="169"/>
      <c r="Y24" s="127"/>
      <c r="Z24" s="127"/>
      <c r="AA24" s="162" t="s">
        <v>17</v>
      </c>
      <c r="AB24" s="163"/>
      <c r="AC24" s="163"/>
      <c r="AD24" s="163"/>
      <c r="AE24" s="164"/>
      <c r="AF24" s="156" t="s">
        <v>197</v>
      </c>
      <c r="AG24" s="157"/>
      <c r="AH24" s="157"/>
      <c r="AI24" s="157"/>
      <c r="AJ24" s="157"/>
      <c r="AK24" s="157"/>
      <c r="AL24" s="157" t="s">
        <v>200</v>
      </c>
      <c r="AM24" s="157"/>
      <c r="AN24" s="157"/>
      <c r="AO24" s="157"/>
      <c r="AP24" s="157"/>
      <c r="AQ24" s="157"/>
      <c r="AR24" s="157" t="s">
        <v>193</v>
      </c>
      <c r="AS24" s="157"/>
      <c r="AT24" s="157"/>
      <c r="AU24" s="157"/>
      <c r="AV24" s="157"/>
      <c r="AW24" s="158"/>
      <c r="AX24" s="132"/>
    </row>
    <row r="25" spans="1:50" ht="24" customHeight="1">
      <c r="A25" s="128"/>
      <c r="B25" s="186"/>
      <c r="C25" s="187"/>
      <c r="D25" s="187"/>
      <c r="E25" s="187"/>
      <c r="F25" s="188"/>
      <c r="G25" s="179"/>
      <c r="H25" s="176"/>
      <c r="I25" s="176"/>
      <c r="J25" s="176"/>
      <c r="K25" s="176"/>
      <c r="L25" s="176"/>
      <c r="M25" s="176"/>
      <c r="N25" s="176"/>
      <c r="O25" s="176"/>
      <c r="P25" s="176"/>
      <c r="Q25" s="176"/>
      <c r="R25" s="176"/>
      <c r="S25" s="176"/>
      <c r="T25" s="176"/>
      <c r="U25" s="176"/>
      <c r="V25" s="176"/>
      <c r="W25" s="176"/>
      <c r="X25" s="177"/>
      <c r="Y25" s="127"/>
      <c r="Z25" s="127"/>
      <c r="AA25" s="165"/>
      <c r="AB25" s="166"/>
      <c r="AC25" s="166"/>
      <c r="AD25" s="166"/>
      <c r="AE25" s="167"/>
      <c r="AF25" s="159"/>
      <c r="AG25" s="160"/>
      <c r="AH25" s="160"/>
      <c r="AI25" s="160"/>
      <c r="AJ25" s="160"/>
      <c r="AK25" s="160"/>
      <c r="AL25" s="160" t="s">
        <v>178</v>
      </c>
      <c r="AM25" s="160"/>
      <c r="AN25" s="160"/>
      <c r="AO25" s="160"/>
      <c r="AP25" s="160"/>
      <c r="AQ25" s="160"/>
      <c r="AR25" s="160" t="s">
        <v>179</v>
      </c>
      <c r="AS25" s="160"/>
      <c r="AT25" s="160"/>
      <c r="AU25" s="160"/>
      <c r="AV25" s="160"/>
      <c r="AW25" s="161"/>
      <c r="AX25" s="132"/>
    </row>
    <row r="26" spans="1:50" ht="13.5" customHeight="1">
      <c r="A26" s="128"/>
      <c r="B26" s="183" t="s">
        <v>18</v>
      </c>
      <c r="C26" s="184"/>
      <c r="D26" s="184"/>
      <c r="E26" s="184"/>
      <c r="F26" s="185"/>
      <c r="G26" s="178" t="s">
        <v>197</v>
      </c>
      <c r="H26" s="168"/>
      <c r="I26" s="168"/>
      <c r="J26" s="168"/>
      <c r="K26" s="168"/>
      <c r="L26" s="168"/>
      <c r="M26" s="168" t="s">
        <v>199</v>
      </c>
      <c r="N26" s="168"/>
      <c r="O26" s="168"/>
      <c r="P26" s="168"/>
      <c r="Q26" s="168"/>
      <c r="R26" s="168"/>
      <c r="S26" s="168" t="s">
        <v>182</v>
      </c>
      <c r="T26" s="168"/>
      <c r="U26" s="168"/>
      <c r="V26" s="168"/>
      <c r="W26" s="168"/>
      <c r="X26" s="169"/>
      <c r="Y26" s="127"/>
      <c r="Z26" s="127"/>
      <c r="AA26" s="162" t="s">
        <v>18</v>
      </c>
      <c r="AB26" s="163"/>
      <c r="AC26" s="163"/>
      <c r="AD26" s="163"/>
      <c r="AE26" s="164"/>
      <c r="AF26" s="156" t="s">
        <v>197</v>
      </c>
      <c r="AG26" s="157"/>
      <c r="AH26" s="157"/>
      <c r="AI26" s="157"/>
      <c r="AJ26" s="157"/>
      <c r="AK26" s="157"/>
      <c r="AL26" s="157" t="s">
        <v>200</v>
      </c>
      <c r="AM26" s="157"/>
      <c r="AN26" s="157"/>
      <c r="AO26" s="157"/>
      <c r="AP26" s="157"/>
      <c r="AQ26" s="157"/>
      <c r="AR26" s="157" t="s">
        <v>182</v>
      </c>
      <c r="AS26" s="157"/>
      <c r="AT26" s="157"/>
      <c r="AU26" s="157"/>
      <c r="AV26" s="157"/>
      <c r="AW26" s="158"/>
      <c r="AX26" s="132"/>
    </row>
    <row r="27" spans="1:50" ht="24" customHeight="1">
      <c r="A27" s="128"/>
      <c r="B27" s="186"/>
      <c r="C27" s="187"/>
      <c r="D27" s="187"/>
      <c r="E27" s="187"/>
      <c r="F27" s="188"/>
      <c r="G27" s="179"/>
      <c r="H27" s="176"/>
      <c r="I27" s="176"/>
      <c r="J27" s="176"/>
      <c r="K27" s="176"/>
      <c r="L27" s="176"/>
      <c r="M27" s="176"/>
      <c r="N27" s="176"/>
      <c r="O27" s="176"/>
      <c r="P27" s="176"/>
      <c r="Q27" s="176"/>
      <c r="R27" s="176"/>
      <c r="S27" s="176"/>
      <c r="T27" s="176"/>
      <c r="U27" s="176"/>
      <c r="V27" s="176"/>
      <c r="W27" s="176"/>
      <c r="X27" s="177"/>
      <c r="Y27" s="127"/>
      <c r="Z27" s="127"/>
      <c r="AA27" s="165"/>
      <c r="AB27" s="166"/>
      <c r="AC27" s="166"/>
      <c r="AD27" s="166"/>
      <c r="AE27" s="167"/>
      <c r="AF27" s="159"/>
      <c r="AG27" s="160"/>
      <c r="AH27" s="160"/>
      <c r="AI27" s="160"/>
      <c r="AJ27" s="160"/>
      <c r="AK27" s="160"/>
      <c r="AL27" s="160" t="s">
        <v>180</v>
      </c>
      <c r="AM27" s="160"/>
      <c r="AN27" s="160"/>
      <c r="AO27" s="160"/>
      <c r="AP27" s="160"/>
      <c r="AQ27" s="160"/>
      <c r="AR27" s="160" t="s">
        <v>181</v>
      </c>
      <c r="AS27" s="160"/>
      <c r="AT27" s="160"/>
      <c r="AU27" s="160"/>
      <c r="AV27" s="160"/>
      <c r="AW27" s="161"/>
      <c r="AX27" s="132"/>
    </row>
    <row r="28" spans="1:50" ht="13.5" customHeight="1">
      <c r="A28" s="128"/>
      <c r="B28" s="183" t="s">
        <v>19</v>
      </c>
      <c r="C28" s="184"/>
      <c r="D28" s="184"/>
      <c r="E28" s="184"/>
      <c r="F28" s="185"/>
      <c r="G28" s="178" t="s">
        <v>194</v>
      </c>
      <c r="H28" s="168"/>
      <c r="I28" s="168"/>
      <c r="J28" s="168"/>
      <c r="K28" s="168"/>
      <c r="L28" s="168"/>
      <c r="M28" s="168" t="s">
        <v>191</v>
      </c>
      <c r="N28" s="168"/>
      <c r="O28" s="168"/>
      <c r="P28" s="168"/>
      <c r="Q28" s="168"/>
      <c r="R28" s="168"/>
      <c r="S28" s="168" t="s">
        <v>192</v>
      </c>
      <c r="T28" s="168"/>
      <c r="U28" s="168"/>
      <c r="V28" s="168"/>
      <c r="W28" s="168"/>
      <c r="X28" s="169"/>
      <c r="Y28" s="127"/>
      <c r="Z28" s="127"/>
      <c r="AA28" s="162" t="s">
        <v>19</v>
      </c>
      <c r="AB28" s="163"/>
      <c r="AC28" s="163"/>
      <c r="AD28" s="163"/>
      <c r="AE28" s="164"/>
      <c r="AF28" s="156" t="s">
        <v>190</v>
      </c>
      <c r="AG28" s="157"/>
      <c r="AH28" s="157"/>
      <c r="AI28" s="157"/>
      <c r="AJ28" s="157"/>
      <c r="AK28" s="157"/>
      <c r="AL28" s="157" t="s">
        <v>191</v>
      </c>
      <c r="AM28" s="157"/>
      <c r="AN28" s="157"/>
      <c r="AO28" s="157"/>
      <c r="AP28" s="157"/>
      <c r="AQ28" s="157"/>
      <c r="AR28" s="157" t="s">
        <v>192</v>
      </c>
      <c r="AS28" s="157"/>
      <c r="AT28" s="157"/>
      <c r="AU28" s="157"/>
      <c r="AV28" s="157"/>
      <c r="AW28" s="158"/>
      <c r="AX28" s="132"/>
    </row>
    <row r="29" spans="1:50" ht="24" customHeight="1">
      <c r="A29" s="128"/>
      <c r="B29" s="186"/>
      <c r="C29" s="187"/>
      <c r="D29" s="187"/>
      <c r="E29" s="187"/>
      <c r="F29" s="188"/>
      <c r="G29" s="179"/>
      <c r="H29" s="176"/>
      <c r="I29" s="176"/>
      <c r="J29" s="176"/>
      <c r="K29" s="176"/>
      <c r="L29" s="176"/>
      <c r="M29" s="176"/>
      <c r="N29" s="176"/>
      <c r="O29" s="176"/>
      <c r="P29" s="176"/>
      <c r="Q29" s="176"/>
      <c r="R29" s="176"/>
      <c r="S29" s="176"/>
      <c r="T29" s="176"/>
      <c r="U29" s="176"/>
      <c r="V29" s="176"/>
      <c r="W29" s="176"/>
      <c r="X29" s="177"/>
      <c r="Y29" s="127"/>
      <c r="Z29" s="127"/>
      <c r="AA29" s="165"/>
      <c r="AB29" s="166"/>
      <c r="AC29" s="166"/>
      <c r="AD29" s="166"/>
      <c r="AE29" s="167"/>
      <c r="AF29" s="159" t="s">
        <v>203</v>
      </c>
      <c r="AG29" s="160"/>
      <c r="AH29" s="160"/>
      <c r="AI29" s="160"/>
      <c r="AJ29" s="160"/>
      <c r="AK29" s="160"/>
      <c r="AL29" s="160" t="s">
        <v>195</v>
      </c>
      <c r="AM29" s="160"/>
      <c r="AN29" s="160"/>
      <c r="AO29" s="160"/>
      <c r="AP29" s="160"/>
      <c r="AQ29" s="160"/>
      <c r="AR29" s="160"/>
      <c r="AS29" s="160"/>
      <c r="AT29" s="160"/>
      <c r="AU29" s="160"/>
      <c r="AV29" s="160"/>
      <c r="AW29" s="161"/>
      <c r="AX29" s="132"/>
    </row>
    <row r="30" spans="1:50" ht="13.5" customHeight="1">
      <c r="A30" s="128"/>
      <c r="B30" s="183" t="s">
        <v>20</v>
      </c>
      <c r="C30" s="184"/>
      <c r="D30" s="184"/>
      <c r="E30" s="184"/>
      <c r="F30" s="185"/>
      <c r="G30" s="178" t="s">
        <v>194</v>
      </c>
      <c r="H30" s="168"/>
      <c r="I30" s="168"/>
      <c r="J30" s="168"/>
      <c r="K30" s="168"/>
      <c r="L30" s="168"/>
      <c r="M30" s="168" t="s">
        <v>191</v>
      </c>
      <c r="N30" s="168"/>
      <c r="O30" s="168"/>
      <c r="P30" s="168"/>
      <c r="Q30" s="168"/>
      <c r="R30" s="168"/>
      <c r="S30" s="168" t="s">
        <v>192</v>
      </c>
      <c r="T30" s="168"/>
      <c r="U30" s="168"/>
      <c r="V30" s="168"/>
      <c r="W30" s="168"/>
      <c r="X30" s="169"/>
      <c r="Y30" s="127"/>
      <c r="Z30" s="127"/>
      <c r="AA30" s="162" t="s">
        <v>20</v>
      </c>
      <c r="AB30" s="163"/>
      <c r="AC30" s="163"/>
      <c r="AD30" s="163"/>
      <c r="AE30" s="164"/>
      <c r="AF30" s="156" t="s">
        <v>190</v>
      </c>
      <c r="AG30" s="157"/>
      <c r="AH30" s="157"/>
      <c r="AI30" s="157"/>
      <c r="AJ30" s="157"/>
      <c r="AK30" s="157"/>
      <c r="AL30" s="157" t="s">
        <v>191</v>
      </c>
      <c r="AM30" s="157"/>
      <c r="AN30" s="157"/>
      <c r="AO30" s="157"/>
      <c r="AP30" s="157"/>
      <c r="AQ30" s="157"/>
      <c r="AR30" s="157" t="s">
        <v>192</v>
      </c>
      <c r="AS30" s="157"/>
      <c r="AT30" s="157"/>
      <c r="AU30" s="157"/>
      <c r="AV30" s="157"/>
      <c r="AW30" s="158"/>
      <c r="AX30" s="132"/>
    </row>
    <row r="31" spans="1:50" ht="24" customHeight="1">
      <c r="A31" s="128"/>
      <c r="B31" s="186"/>
      <c r="C31" s="187"/>
      <c r="D31" s="187"/>
      <c r="E31" s="187"/>
      <c r="F31" s="188"/>
      <c r="G31" s="179"/>
      <c r="H31" s="176"/>
      <c r="I31" s="176"/>
      <c r="J31" s="176"/>
      <c r="K31" s="176"/>
      <c r="L31" s="176"/>
      <c r="M31" s="176"/>
      <c r="N31" s="176"/>
      <c r="O31" s="176"/>
      <c r="P31" s="176"/>
      <c r="Q31" s="176"/>
      <c r="R31" s="176"/>
      <c r="S31" s="176"/>
      <c r="T31" s="176"/>
      <c r="U31" s="176"/>
      <c r="V31" s="176"/>
      <c r="W31" s="176"/>
      <c r="X31" s="177"/>
      <c r="Y31" s="127"/>
      <c r="Z31" s="127"/>
      <c r="AA31" s="165"/>
      <c r="AB31" s="166"/>
      <c r="AC31" s="166"/>
      <c r="AD31" s="166"/>
      <c r="AE31" s="167"/>
      <c r="AF31" s="159" t="s">
        <v>204</v>
      </c>
      <c r="AG31" s="160"/>
      <c r="AH31" s="160"/>
      <c r="AI31" s="160"/>
      <c r="AJ31" s="160"/>
      <c r="AK31" s="160"/>
      <c r="AL31" s="160" t="s">
        <v>196</v>
      </c>
      <c r="AM31" s="160"/>
      <c r="AN31" s="160"/>
      <c r="AO31" s="160"/>
      <c r="AP31" s="160"/>
      <c r="AQ31" s="160"/>
      <c r="AR31" s="160"/>
      <c r="AS31" s="160"/>
      <c r="AT31" s="160"/>
      <c r="AU31" s="160"/>
      <c r="AV31" s="160"/>
      <c r="AW31" s="161"/>
      <c r="AX31" s="132"/>
    </row>
    <row r="32" spans="1:50" ht="24" customHeight="1">
      <c r="A32" s="128"/>
      <c r="B32" s="196" t="s">
        <v>21</v>
      </c>
      <c r="C32" s="197"/>
      <c r="D32" s="197"/>
      <c r="E32" s="197"/>
      <c r="F32" s="198"/>
      <c r="G32" s="140" t="s">
        <v>3</v>
      </c>
      <c r="H32" s="174"/>
      <c r="I32" s="174"/>
      <c r="J32" s="174"/>
      <c r="K32" s="174"/>
      <c r="L32" s="139" t="s">
        <v>4</v>
      </c>
      <c r="M32" s="241"/>
      <c r="N32" s="241"/>
      <c r="O32" s="241"/>
      <c r="P32" s="241"/>
      <c r="Q32" s="127"/>
      <c r="R32" s="127"/>
      <c r="S32" s="127"/>
      <c r="T32" s="127"/>
      <c r="U32" s="127"/>
      <c r="V32" s="127"/>
      <c r="W32" s="127"/>
      <c r="X32" s="127"/>
      <c r="Y32" s="127"/>
      <c r="Z32" s="127"/>
      <c r="AA32" s="232" t="s">
        <v>21</v>
      </c>
      <c r="AB32" s="233"/>
      <c r="AC32" s="233"/>
      <c r="AD32" s="233"/>
      <c r="AE32" s="234"/>
      <c r="AF32" s="102" t="s">
        <v>3</v>
      </c>
      <c r="AG32" s="230" t="s">
        <v>183</v>
      </c>
      <c r="AH32" s="230"/>
      <c r="AI32" s="230"/>
      <c r="AJ32" s="230"/>
      <c r="AK32" s="103" t="s">
        <v>4</v>
      </c>
      <c r="AL32" s="238" t="s">
        <v>184</v>
      </c>
      <c r="AM32" s="238"/>
      <c r="AN32" s="238"/>
      <c r="AO32" s="238"/>
      <c r="AP32" s="138"/>
      <c r="AQ32" s="138"/>
      <c r="AR32" s="138"/>
      <c r="AS32" s="138"/>
      <c r="AT32" s="138"/>
      <c r="AU32" s="138"/>
      <c r="AV32" s="138"/>
      <c r="AW32" s="138"/>
      <c r="AX32" s="132"/>
    </row>
    <row r="33" spans="1:50" ht="24" customHeight="1">
      <c r="A33" s="128"/>
      <c r="B33" s="239" t="s">
        <v>22</v>
      </c>
      <c r="C33" s="171"/>
      <c r="D33" s="171"/>
      <c r="E33" s="171"/>
      <c r="F33" s="172"/>
      <c r="G33" s="139" t="s">
        <v>3</v>
      </c>
      <c r="H33" s="174"/>
      <c r="I33" s="174"/>
      <c r="J33" s="174"/>
      <c r="K33" s="174"/>
      <c r="L33" s="139" t="s">
        <v>4</v>
      </c>
      <c r="M33" s="174"/>
      <c r="N33" s="174"/>
      <c r="O33" s="174"/>
      <c r="P33" s="174"/>
      <c r="Q33" s="127"/>
      <c r="R33" s="127"/>
      <c r="S33" s="127"/>
      <c r="T33" s="127"/>
      <c r="U33" s="127"/>
      <c r="V33" s="127"/>
      <c r="W33" s="127"/>
      <c r="X33" s="127"/>
      <c r="Y33" s="127"/>
      <c r="Z33" s="127"/>
      <c r="AA33" s="231" t="s">
        <v>22</v>
      </c>
      <c r="AB33" s="227"/>
      <c r="AC33" s="227"/>
      <c r="AD33" s="227"/>
      <c r="AE33" s="228"/>
      <c r="AF33" s="103" t="s">
        <v>3</v>
      </c>
      <c r="AG33" s="230" t="s">
        <v>185</v>
      </c>
      <c r="AH33" s="230"/>
      <c r="AI33" s="230"/>
      <c r="AJ33" s="230"/>
      <c r="AK33" s="103" t="s">
        <v>4</v>
      </c>
      <c r="AL33" s="230" t="s">
        <v>172</v>
      </c>
      <c r="AM33" s="230"/>
      <c r="AN33" s="230"/>
      <c r="AO33" s="230"/>
      <c r="AP33" s="138"/>
      <c r="AQ33" s="138"/>
      <c r="AR33" s="138"/>
      <c r="AS33" s="138"/>
      <c r="AT33" s="138"/>
      <c r="AU33" s="138"/>
      <c r="AV33" s="138"/>
      <c r="AW33" s="138"/>
      <c r="AX33" s="132"/>
    </row>
    <row r="34" spans="1:50" ht="24" customHeight="1">
      <c r="A34" s="128"/>
      <c r="B34" s="196" t="s">
        <v>23</v>
      </c>
      <c r="C34" s="197"/>
      <c r="D34" s="197"/>
      <c r="E34" s="197"/>
      <c r="F34" s="198"/>
      <c r="G34" s="180"/>
      <c r="H34" s="181"/>
      <c r="I34" s="181"/>
      <c r="J34" s="181"/>
      <c r="K34" s="181"/>
      <c r="L34" s="181"/>
      <c r="M34" s="181"/>
      <c r="N34" s="181"/>
      <c r="O34" s="181"/>
      <c r="P34" s="182"/>
      <c r="Q34" s="127"/>
      <c r="R34" s="127"/>
      <c r="S34" s="127"/>
      <c r="T34" s="127"/>
      <c r="U34" s="127"/>
      <c r="V34" s="127"/>
      <c r="W34" s="127"/>
      <c r="X34" s="127"/>
      <c r="Y34" s="127"/>
      <c r="Z34" s="127"/>
      <c r="AA34" s="232" t="s">
        <v>23</v>
      </c>
      <c r="AB34" s="233"/>
      <c r="AC34" s="233"/>
      <c r="AD34" s="233"/>
      <c r="AE34" s="234"/>
      <c r="AF34" s="235">
        <v>34060</v>
      </c>
      <c r="AG34" s="236"/>
      <c r="AH34" s="236"/>
      <c r="AI34" s="236"/>
      <c r="AJ34" s="236"/>
      <c r="AK34" s="236"/>
      <c r="AL34" s="236"/>
      <c r="AM34" s="236"/>
      <c r="AN34" s="236"/>
      <c r="AO34" s="237"/>
      <c r="AP34" s="138"/>
      <c r="AQ34" s="138"/>
      <c r="AR34" s="138"/>
      <c r="AS34" s="138"/>
      <c r="AT34" s="138"/>
      <c r="AU34" s="138"/>
      <c r="AV34" s="138"/>
      <c r="AW34" s="138"/>
      <c r="AX34" s="132"/>
    </row>
    <row r="35" spans="1:50" ht="24" customHeight="1">
      <c r="A35" s="132"/>
      <c r="B35" s="170" t="s">
        <v>24</v>
      </c>
      <c r="C35" s="171"/>
      <c r="D35" s="171"/>
      <c r="E35" s="171"/>
      <c r="F35" s="172"/>
      <c r="G35" s="240"/>
      <c r="H35" s="240"/>
      <c r="I35" s="240"/>
      <c r="J35" s="240"/>
      <c r="K35" s="240"/>
      <c r="L35" s="240"/>
      <c r="M35" s="240"/>
      <c r="N35" s="240"/>
      <c r="O35" s="240"/>
      <c r="P35" s="240"/>
      <c r="Q35" s="127"/>
      <c r="R35" s="127"/>
      <c r="S35" s="127"/>
      <c r="T35" s="127"/>
      <c r="U35" s="127"/>
      <c r="V35" s="127"/>
      <c r="W35" s="127"/>
      <c r="X35" s="127"/>
      <c r="Y35" s="127"/>
      <c r="Z35" s="127"/>
      <c r="AA35" s="226" t="s">
        <v>24</v>
      </c>
      <c r="AB35" s="227"/>
      <c r="AC35" s="227"/>
      <c r="AD35" s="227"/>
      <c r="AE35" s="228"/>
      <c r="AF35" s="230">
        <v>1111222333</v>
      </c>
      <c r="AG35" s="230"/>
      <c r="AH35" s="230"/>
      <c r="AI35" s="230"/>
      <c r="AJ35" s="230"/>
      <c r="AK35" s="230"/>
      <c r="AL35" s="230"/>
      <c r="AM35" s="230"/>
      <c r="AN35" s="230"/>
      <c r="AO35" s="230"/>
      <c r="AP35" s="138"/>
      <c r="AQ35" s="138"/>
      <c r="AR35" s="138"/>
      <c r="AS35" s="138"/>
      <c r="AT35" s="138"/>
      <c r="AU35" s="138"/>
      <c r="AV35" s="138"/>
      <c r="AW35" s="138"/>
      <c r="AX35" s="132"/>
    </row>
    <row r="36" spans="1:50" ht="24" customHeight="1">
      <c r="A36" s="132"/>
      <c r="B36" s="170" t="s">
        <v>168</v>
      </c>
      <c r="C36" s="171"/>
      <c r="D36" s="171"/>
      <c r="E36" s="171"/>
      <c r="F36" s="172"/>
      <c r="G36" s="173"/>
      <c r="H36" s="174"/>
      <c r="I36" s="174"/>
      <c r="J36" s="174"/>
      <c r="K36" s="174"/>
      <c r="L36" s="174"/>
      <c r="M36" s="174"/>
      <c r="N36" s="174"/>
      <c r="O36" s="174"/>
      <c r="P36" s="174"/>
      <c r="Q36" s="127"/>
      <c r="R36" s="127"/>
      <c r="S36" s="127"/>
      <c r="T36" s="127"/>
      <c r="U36" s="127"/>
      <c r="V36" s="127"/>
      <c r="W36" s="127"/>
      <c r="X36" s="127"/>
      <c r="Y36" s="127"/>
      <c r="Z36" s="127"/>
      <c r="AA36" s="226" t="s">
        <v>168</v>
      </c>
      <c r="AB36" s="227"/>
      <c r="AC36" s="227"/>
      <c r="AD36" s="227"/>
      <c r="AE36" s="228"/>
      <c r="AF36" s="229">
        <v>45009</v>
      </c>
      <c r="AG36" s="230"/>
      <c r="AH36" s="230"/>
      <c r="AI36" s="230"/>
      <c r="AJ36" s="230"/>
      <c r="AK36" s="230"/>
      <c r="AL36" s="230"/>
      <c r="AM36" s="230"/>
      <c r="AN36" s="230"/>
      <c r="AO36" s="230"/>
      <c r="AP36" s="138"/>
      <c r="AQ36" s="138"/>
      <c r="AR36" s="138"/>
      <c r="AS36" s="138"/>
      <c r="AT36" s="138"/>
      <c r="AU36" s="138"/>
      <c r="AV36" s="138"/>
      <c r="AW36" s="138"/>
      <c r="AX36" s="132"/>
    </row>
    <row r="37" spans="1:50" s="104" customFormat="1" ht="18" customHeight="1">
      <c r="A37" s="127"/>
      <c r="B37" s="127"/>
      <c r="C37" s="127"/>
      <c r="D37" s="127"/>
      <c r="E37" s="127"/>
      <c r="F37" s="127"/>
      <c r="G37" s="127"/>
      <c r="H37" s="127"/>
      <c r="I37" s="127"/>
      <c r="J37" s="127"/>
      <c r="K37" s="127"/>
      <c r="L37" s="127"/>
      <c r="M37" s="127"/>
      <c r="N37" s="127"/>
      <c r="O37" s="127"/>
      <c r="P37" s="127"/>
      <c r="Q37" s="127"/>
      <c r="R37" s="127"/>
      <c r="S37" s="127"/>
      <c r="T37" s="127"/>
      <c r="U37" s="127"/>
      <c r="V37" s="127"/>
      <c r="W37" s="127"/>
      <c r="X37" s="127"/>
      <c r="Y37" s="127"/>
      <c r="Z37" s="127"/>
      <c r="AA37" s="127"/>
      <c r="AB37" s="127"/>
      <c r="AC37" s="127"/>
      <c r="AD37" s="127"/>
      <c r="AE37" s="127"/>
      <c r="AF37" s="127"/>
      <c r="AG37" s="127"/>
      <c r="AH37" s="127"/>
      <c r="AI37" s="127"/>
      <c r="AJ37" s="127"/>
      <c r="AK37" s="127"/>
      <c r="AL37" s="127"/>
      <c r="AM37" s="127"/>
      <c r="AN37" s="127"/>
      <c r="AO37" s="127"/>
      <c r="AP37" s="127"/>
      <c r="AQ37" s="127"/>
      <c r="AR37" s="127"/>
      <c r="AS37" s="127"/>
      <c r="AT37" s="127"/>
      <c r="AU37" s="127"/>
      <c r="AV37" s="127"/>
      <c r="AW37" s="127"/>
      <c r="AX37" s="127"/>
    </row>
    <row r="39" spans="1:50" ht="14.25" thickBot="1"/>
    <row r="40" spans="1:50" s="145" customFormat="1">
      <c r="B40" s="146"/>
      <c r="C40" s="147"/>
      <c r="D40" s="147"/>
      <c r="E40" s="147"/>
      <c r="F40" s="147"/>
      <c r="G40" s="147"/>
      <c r="H40" s="147"/>
      <c r="I40" s="147"/>
      <c r="J40" s="147"/>
      <c r="K40" s="147"/>
      <c r="L40" s="147"/>
      <c r="M40" s="147"/>
      <c r="N40" s="147"/>
      <c r="O40" s="147"/>
      <c r="P40" s="147"/>
      <c r="Q40" s="147"/>
      <c r="R40" s="147"/>
      <c r="S40" s="147"/>
      <c r="T40" s="147"/>
      <c r="U40" s="147"/>
      <c r="V40" s="147"/>
      <c r="W40" s="147"/>
      <c r="X40" s="148"/>
    </row>
    <row r="41" spans="1:50" s="145" customFormat="1" ht="30" customHeight="1">
      <c r="B41" s="149"/>
      <c r="C41" s="150" t="s">
        <v>211</v>
      </c>
      <c r="D41" s="151"/>
      <c r="E41" s="151"/>
      <c r="F41" s="151"/>
      <c r="G41" s="151"/>
      <c r="H41" s="151"/>
      <c r="I41" s="151"/>
      <c r="J41" s="151"/>
      <c r="K41" s="151"/>
      <c r="L41" s="151"/>
      <c r="M41" s="151"/>
      <c r="N41" s="151"/>
      <c r="O41" s="151"/>
      <c r="P41" s="151"/>
      <c r="Q41" s="151"/>
      <c r="R41" s="151"/>
      <c r="S41" s="151"/>
      <c r="T41" s="151"/>
      <c r="U41" s="151"/>
      <c r="V41" s="151"/>
      <c r="W41" s="151"/>
      <c r="X41" s="152"/>
    </row>
    <row r="42" spans="1:50" s="145" customFormat="1" ht="30" customHeight="1">
      <c r="B42" s="149"/>
      <c r="C42" s="150" t="s">
        <v>212</v>
      </c>
      <c r="D42" s="151"/>
      <c r="E42" s="151"/>
      <c r="F42" s="151"/>
      <c r="G42" s="151"/>
      <c r="H42" s="151"/>
      <c r="I42" s="151"/>
      <c r="J42" s="151"/>
      <c r="K42" s="151"/>
      <c r="L42" s="151"/>
      <c r="M42" s="151"/>
      <c r="N42" s="151"/>
      <c r="O42" s="151"/>
      <c r="P42" s="151"/>
      <c r="Q42" s="151"/>
      <c r="R42" s="151"/>
      <c r="S42" s="151"/>
      <c r="T42" s="151"/>
      <c r="U42" s="151"/>
      <c r="V42" s="151"/>
      <c r="W42" s="151"/>
      <c r="X42" s="152"/>
    </row>
    <row r="43" spans="1:50" s="145" customFormat="1" ht="14.25" thickBot="1">
      <c r="B43" s="153"/>
      <c r="C43" s="154"/>
      <c r="D43" s="154"/>
      <c r="E43" s="154"/>
      <c r="F43" s="154"/>
      <c r="G43" s="154"/>
      <c r="H43" s="154"/>
      <c r="I43" s="154"/>
      <c r="J43" s="154"/>
      <c r="K43" s="154"/>
      <c r="L43" s="154"/>
      <c r="M43" s="154"/>
      <c r="N43" s="154"/>
      <c r="O43" s="154"/>
      <c r="P43" s="154"/>
      <c r="Q43" s="154"/>
      <c r="R43" s="154"/>
      <c r="S43" s="154"/>
      <c r="T43" s="154"/>
      <c r="U43" s="154"/>
      <c r="V43" s="154"/>
      <c r="W43" s="154"/>
      <c r="X43" s="155"/>
    </row>
    <row r="44" spans="1:50" s="145" customFormat="1"/>
  </sheetData>
  <sheetProtection password="DD57" sheet="1" objects="1" scenarios="1"/>
  <mergeCells count="154">
    <mergeCell ref="B3:D3"/>
    <mergeCell ref="J3:O3"/>
    <mergeCell ref="E3:I3"/>
    <mergeCell ref="P3:U3"/>
    <mergeCell ref="J2:O2"/>
    <mergeCell ref="B2:D2"/>
    <mergeCell ref="P2:U2"/>
    <mergeCell ref="E2:I2"/>
    <mergeCell ref="AF35:AO35"/>
    <mergeCell ref="AF22:AK22"/>
    <mergeCell ref="AL22:AQ22"/>
    <mergeCell ref="U14:Y14"/>
    <mergeCell ref="Z15:AA15"/>
    <mergeCell ref="S21:X21"/>
    <mergeCell ref="AG18:AJ18"/>
    <mergeCell ref="AL18:AO18"/>
    <mergeCell ref="AA19:AE19"/>
    <mergeCell ref="AF19:AJ19"/>
    <mergeCell ref="S13:T13"/>
    <mergeCell ref="S15:T15"/>
    <mergeCell ref="Z14:AA14"/>
    <mergeCell ref="AA18:AE18"/>
    <mergeCell ref="L14:M14"/>
    <mergeCell ref="G10:L10"/>
    <mergeCell ref="AA36:AE36"/>
    <mergeCell ref="AF36:AO36"/>
    <mergeCell ref="B28:F29"/>
    <mergeCell ref="B30:F31"/>
    <mergeCell ref="AA28:AE29"/>
    <mergeCell ref="AA30:AE31"/>
    <mergeCell ref="AA33:AE33"/>
    <mergeCell ref="AG33:AJ33"/>
    <mergeCell ref="AL33:AO33"/>
    <mergeCell ref="AA34:AE34"/>
    <mergeCell ref="AF34:AO34"/>
    <mergeCell ref="AA32:AE32"/>
    <mergeCell ref="AG32:AJ32"/>
    <mergeCell ref="AL32:AO32"/>
    <mergeCell ref="B35:F35"/>
    <mergeCell ref="B33:F33"/>
    <mergeCell ref="G35:P35"/>
    <mergeCell ref="H33:K33"/>
    <mergeCell ref="M33:P33"/>
    <mergeCell ref="B32:F32"/>
    <mergeCell ref="H32:K32"/>
    <mergeCell ref="M32:P32"/>
    <mergeCell ref="B34:F34"/>
    <mergeCell ref="AA35:AE35"/>
    <mergeCell ref="AR22:AW22"/>
    <mergeCell ref="AF23:AK23"/>
    <mergeCell ref="AL23:AQ23"/>
    <mergeCell ref="AR23:AW23"/>
    <mergeCell ref="AA20:AE21"/>
    <mergeCell ref="AF20:AK20"/>
    <mergeCell ref="AL20:AQ20"/>
    <mergeCell ref="AR20:AW20"/>
    <mergeCell ref="AF21:AK21"/>
    <mergeCell ref="AL21:AQ21"/>
    <mergeCell ref="AR21:AW21"/>
    <mergeCell ref="G19:K19"/>
    <mergeCell ref="U15:Y15"/>
    <mergeCell ref="G14:K14"/>
    <mergeCell ref="S14:T14"/>
    <mergeCell ref="B11:F11"/>
    <mergeCell ref="B7:F7"/>
    <mergeCell ref="B8:F8"/>
    <mergeCell ref="G8:N8"/>
    <mergeCell ref="B9:F9"/>
    <mergeCell ref="B10:F10"/>
    <mergeCell ref="G7:N7"/>
    <mergeCell ref="B19:F19"/>
    <mergeCell ref="B18:F18"/>
    <mergeCell ref="H18:K18"/>
    <mergeCell ref="M18:P18"/>
    <mergeCell ref="H9:K9"/>
    <mergeCell ref="M9:P9"/>
    <mergeCell ref="B13:F15"/>
    <mergeCell ref="G13:K13"/>
    <mergeCell ref="G15:K15"/>
    <mergeCell ref="N14:R14"/>
    <mergeCell ref="L13:M13"/>
    <mergeCell ref="L15:M15"/>
    <mergeCell ref="G11:L11"/>
    <mergeCell ref="B26:F27"/>
    <mergeCell ref="G26:L26"/>
    <mergeCell ref="M26:R26"/>
    <mergeCell ref="G27:L27"/>
    <mergeCell ref="M27:R27"/>
    <mergeCell ref="B24:F25"/>
    <mergeCell ref="G24:L24"/>
    <mergeCell ref="M24:R24"/>
    <mergeCell ref="G25:L25"/>
    <mergeCell ref="M25:R25"/>
    <mergeCell ref="S24:X24"/>
    <mergeCell ref="S25:X25"/>
    <mergeCell ref="M22:R22"/>
    <mergeCell ref="S22:X22"/>
    <mergeCell ref="G23:L23"/>
    <mergeCell ref="M23:R23"/>
    <mergeCell ref="S23:X23"/>
    <mergeCell ref="B20:F21"/>
    <mergeCell ref="G20:L20"/>
    <mergeCell ref="G21:L21"/>
    <mergeCell ref="M21:R21"/>
    <mergeCell ref="B22:F23"/>
    <mergeCell ref="G22:L22"/>
    <mergeCell ref="AA26:AE27"/>
    <mergeCell ref="AA24:AE25"/>
    <mergeCell ref="S20:X20"/>
    <mergeCell ref="AA22:AE23"/>
    <mergeCell ref="B36:F36"/>
    <mergeCell ref="G36:P36"/>
    <mergeCell ref="N13:R13"/>
    <mergeCell ref="S26:X26"/>
    <mergeCell ref="S27:X27"/>
    <mergeCell ref="G28:L28"/>
    <mergeCell ref="M28:R28"/>
    <mergeCell ref="G29:L29"/>
    <mergeCell ref="M29:R29"/>
    <mergeCell ref="G30:L30"/>
    <mergeCell ref="M30:R30"/>
    <mergeCell ref="G31:L31"/>
    <mergeCell ref="M31:R31"/>
    <mergeCell ref="S28:X28"/>
    <mergeCell ref="S29:X29"/>
    <mergeCell ref="S30:X30"/>
    <mergeCell ref="S31:X31"/>
    <mergeCell ref="G34:P34"/>
    <mergeCell ref="N15:R15"/>
    <mergeCell ref="M20:R20"/>
    <mergeCell ref="AF30:AK30"/>
    <mergeCell ref="AL30:AQ30"/>
    <mergeCell ref="AR30:AW30"/>
    <mergeCell ref="AF31:AK31"/>
    <mergeCell ref="AL31:AQ31"/>
    <mergeCell ref="AR31:AW31"/>
    <mergeCell ref="AR24:AW24"/>
    <mergeCell ref="AR25:AW25"/>
    <mergeCell ref="AR26:AW26"/>
    <mergeCell ref="AR27:AW27"/>
    <mergeCell ref="AF28:AK28"/>
    <mergeCell ref="AL28:AQ28"/>
    <mergeCell ref="AR28:AW28"/>
    <mergeCell ref="AF29:AK29"/>
    <mergeCell ref="AL29:AQ29"/>
    <mergeCell ref="AR29:AW29"/>
    <mergeCell ref="AF26:AK26"/>
    <mergeCell ref="AL26:AQ26"/>
    <mergeCell ref="AF27:AK27"/>
    <mergeCell ref="AL27:AQ27"/>
    <mergeCell ref="AF24:AK24"/>
    <mergeCell ref="AL24:AQ24"/>
    <mergeCell ref="AF25:AK25"/>
    <mergeCell ref="AL25:AQ25"/>
  </mergeCells>
  <phoneticPr fontId="4"/>
  <conditionalFormatting sqref="H18:K18 M18:P18">
    <cfRule type="expression" dxfId="40" priority="3">
      <formula>$L$13="○"</formula>
    </cfRule>
  </conditionalFormatting>
  <conditionalFormatting sqref="G7:N7">
    <cfRule type="expression" dxfId="39" priority="52">
      <formula>COUNTA($G$7)=1</formula>
    </cfRule>
  </conditionalFormatting>
  <conditionalFormatting sqref="G8:N8">
    <cfRule type="expression" dxfId="38" priority="53">
      <formula>COUNTA($G$8)=1</formula>
    </cfRule>
  </conditionalFormatting>
  <conditionalFormatting sqref="H9:K9">
    <cfRule type="expression" dxfId="37" priority="54">
      <formula>COUNTA($H$9)=1</formula>
    </cfRule>
  </conditionalFormatting>
  <conditionalFormatting sqref="M9:P9">
    <cfRule type="expression" dxfId="36" priority="55">
      <formula>COUNTA($M$9)=1</formula>
    </cfRule>
  </conditionalFormatting>
  <conditionalFormatting sqref="G10:L10">
    <cfRule type="expression" dxfId="35" priority="60">
      <formula>COUNTA($G$10)=1</formula>
    </cfRule>
  </conditionalFormatting>
  <conditionalFormatting sqref="G11:L11">
    <cfRule type="expression" dxfId="34" priority="66">
      <formula>COUNTA($G$11)=1</formula>
    </cfRule>
  </conditionalFormatting>
  <conditionalFormatting sqref="L13:M15 Z14:AA15 S13:T15">
    <cfRule type="expression" dxfId="33" priority="67">
      <formula>$U$13&gt;0</formula>
    </cfRule>
  </conditionalFormatting>
  <conditionalFormatting sqref="G19:K19 G21:X21 G23:X23 G25:X25 G27:X27 G29:X29 G31:X31">
    <cfRule type="expression" dxfId="32" priority="4">
      <formula>$S$13="○"</formula>
    </cfRule>
  </conditionalFormatting>
  <conditionalFormatting sqref="H32:K32 M32:P32 G34:P36">
    <cfRule type="expression" dxfId="31" priority="6">
      <formula>OR($S$14="○",$Z$14="○")</formula>
    </cfRule>
  </conditionalFormatting>
  <conditionalFormatting sqref="H32:K33 M32:P33 G34:P36">
    <cfRule type="expression" dxfId="30" priority="5">
      <formula>$L$14="○"</formula>
    </cfRule>
  </conditionalFormatting>
  <conditionalFormatting sqref="H32:K33 M32:P33 G34:P34">
    <cfRule type="expression" dxfId="29" priority="7">
      <formula>$L$15="○"</formula>
    </cfRule>
  </conditionalFormatting>
  <conditionalFormatting sqref="H32:K32 M32:P32 G34:P34">
    <cfRule type="expression" dxfId="28" priority="2">
      <formula>$S$15="○"</formula>
    </cfRule>
  </conditionalFormatting>
  <conditionalFormatting sqref="H32:K32 M32:P32 G34:P34 G36:P36">
    <cfRule type="expression" dxfId="27" priority="1">
      <formula>$Z$15="○"</formula>
    </cfRule>
  </conditionalFormatting>
  <dataValidations xWindow="399" yWindow="493" count="47">
    <dataValidation imeMode="hiragana" allowBlank="1" showInputMessage="1" showErrorMessage="1" prompt="建物名(何々様方､寮､マンション名等)を全角で入力してください｡" sqref="S32:S33 S28 S30"/>
    <dataValidation type="list" showInputMessage="1" showErrorMessage="1" sqref="H12 G11:L11">
      <formula1>"男性,女性"</formula1>
    </dataValidation>
    <dataValidation imeMode="halfAlpha" allowBlank="1" showInputMessage="1" showErrorMessage="1" sqref="L18 G32 G18 L32"/>
    <dataValidation imeMode="halfKatakana" allowBlank="1" showInputMessage="1" showErrorMessage="1" prompt="半角カナで姓と名の間に１マスあけてください｡" sqref="Q9:R9 G9 L9"/>
    <dataValidation type="date" imeMode="halfAlpha" operator="greaterThanOrEqual" allowBlank="1" showInputMessage="1" showErrorMessage="1" error="日付の入力形式になっていない可能性があります。_x000a_元号アルファベットの後ろにドットを入力していませんか？_x000a_ドットやスラッシュは「年」「月」「日」の間に２箇所のみ入力です。" prompt="作成日の日付をr5.4.1のように元号のアルファベットから年月日をドット（又はスラッシュ）を入れて入力してください。_x000a_例：r5.4.1　r5/4/1_x000a_（本年中なら 4/1 だけでも可）" sqref="G7:N7">
      <formula1>43922</formula1>
    </dataValidation>
    <dataValidation imeMode="halfKatakana" allowBlank="1" showInputMessage="1" showErrorMessage="1" sqref="Z9:AC9"/>
    <dataValidation imeMode="disabled" allowBlank="1" showInputMessage="1" showErrorMessage="1" sqref="Z10:AA10 Z7:AA8 Z11:Z13 Z18:Z33"/>
    <dataValidation type="list" showInputMessage="1" showErrorMessage="1" sqref="Z34">
      <formula1>"選択して下さい,62:氏名変更,63:住所変更,79:情報提供停止"</formula1>
    </dataValidation>
    <dataValidation imeMode="halfKatakana" allowBlank="1" showInputMessage="1" showErrorMessage="1" prompt="都道府県を半角カタカナで入力してください｡_x000a_" sqref="G21:L21"/>
    <dataValidation imeMode="halfKatakana" allowBlank="1" showInputMessage="1" showErrorMessage="1" prompt="市・郡を半角カタカナで入力してください｡" sqref="M21:R21"/>
    <dataValidation imeMode="hiragana" allowBlank="1" showInputMessage="1" showErrorMessage="1" prompt="都道府県を全角で入力してください｡_x000a_" sqref="G23:L23"/>
    <dataValidation imeMode="hiragana" allowBlank="1" showInputMessage="1" showErrorMessage="1" prompt="市・郡を全角で入力してください。" sqref="M23:R23"/>
    <dataValidation imeMode="halfKatakana" allowBlank="1" showInputMessage="1" showErrorMessage="1" prompt="配偶者の姓を半角カタカナで入力してください｡_x000a_氏名を変更する場合は変更後の姓を入力してください｡" sqref="H32:K32"/>
    <dataValidation imeMode="halfKatakana" allowBlank="1" showInputMessage="1" showErrorMessage="1" prompt="配偶者の名を半角カタカナで入力してください｡_x000a_氏名を変更する場合は変更後の名を入力してください｡" sqref="M32:P32"/>
    <dataValidation imeMode="hiragana" allowBlank="1" showInputMessage="1" showErrorMessage="1" prompt="漢字（全角）で名を入力してください。" sqref="M18:P18"/>
    <dataValidation imeMode="halfKatakana" allowBlank="1" showInputMessage="1" showErrorMessage="1" prompt="半角カタカナで姓を入力してください｡_x000a_氏名を変更する場合は変更後の姓を入力してください｡" sqref="H9:K9"/>
    <dataValidation imeMode="halfKatakana" allowBlank="1" showInputMessage="1" showErrorMessage="1" prompt="半角カタカナで名を入力してください｡_x000a_氏名を変更する場合は変更後の名を入力してください｡" sqref="M9:P9"/>
    <dataValidation type="date" allowBlank="1" showInputMessage="1" showErrorMessage="1" error="日付の入力形式になっていない可能性があります。_x000a_元号アルファベットの後ろにドットを入力していませんか？_x000a_ドットやスラッシュは「年」「月」「日」の間に２箇所のみ入力です。" prompt="日付をr5.4.1のように元号のアルファベットから年月日をドット（又はスラッシュ）を入れて入力してください。_x000a_なお、Ｙ票に移記されるときに7桁の数字に変換されます。_x000a_例：H2.4.3 → 4020403_x000a_元号（昭和:3 平成:4 令和:5）" sqref="G10:L10">
      <formula1>9953</formula1>
      <formula2>45017</formula2>
    </dataValidation>
    <dataValidation type="date" imeMode="halfAlpha" allowBlank="1" showInputMessage="1" showErrorMessage="1" error="日付の入力形式になっていない可能性があります。_x000a_元号アルファベットの後ろにドットを入力していませんか？_x000a_ドットやスラッシュは「年」「月」「日」の間に２箇所のみ入力です。" prompt="日付をr5.4.1のように元号のアルファベットから年月日をドット（又はスラッシュ）を入れて入力してください。_x000a_なお、Y票に移記されるときは7桁の数字に変換されます。_x000a_例：S57.6.1 → 3570601_x000a_元号（昭和:3 平成:4 令和:5）" sqref="G34:P34">
      <formula1>9953</formula1>
      <formula2>45017</formula2>
    </dataValidation>
    <dataValidation type="textLength" imeMode="halfAlpha" operator="lessThanOrEqual" allowBlank="1" showInputMessage="1" showErrorMessage="1" error="職員番号はアルファベットと10桁の数字すべて入力してください。" prompt="例）AA3000200011_x000a_アルファベットと１０桁の半角数字を入れてください。_x000a_※給与明細書で確認できます。_x000a_※不明な場合は、未入力のままでも提出できます。" sqref="G8:N8">
      <formula1>12</formula1>
    </dataValidation>
    <dataValidation imeMode="hiragana" allowBlank="1" showInputMessage="1" showErrorMessage="1" prompt="漢字（全角）で姓を入力してください。" sqref="H18:K18"/>
    <dataValidation imeMode="hiragana" allowBlank="1" showInputMessage="1" showErrorMessage="1" prompt="配偶者の姓を漢字（全角）で入力してください。" sqref="H33:K33"/>
    <dataValidation imeMode="hiragana" allowBlank="1" showInputMessage="1" showErrorMessage="1" prompt="配偶者の名を漢字（全角）で入力してください。" sqref="M33:P33"/>
    <dataValidation type="date" operator="greaterThanOrEqual" allowBlank="1" showInputMessage="1" showErrorMessage="1" error="日付の入力形式になっていない可能性があります。_x000a_元号アルファベットの後ろにドットを入力していませんか？_x000a_ドットやスラッシュは「年」「月」「日」の間に２箇所のみ入力です。" promptTitle="※共済担当者において訂正する可能性があります。※" prompt="被扶養者申告書の①被扶養者の要件を備えるに至った日（新たな認定）又は②被扶養者の要件を欠くに至った日（取消）の日付をr5.4.1のように元号のアルファベットから年月日をドット（又はスラッシュ）を入れて入力してください。_x000a_（本年中なら 4/1 だけでも可）_x000a_なお、Y票に移記されるときは7桁の数字に変換されます。_x000a_例：S57.6.1 → 3570601_x000a_元号（昭和:3 平成:4 令和:5）" sqref="G36:P36">
      <formula1>43922</formula1>
    </dataValidation>
    <dataValidation type="textLength" imeMode="halfAlpha" operator="equal" allowBlank="1" showInputMessage="1" showErrorMessage="1" error="ハイフンは入力不要です。" prompt="半角数字７桁で入力してください。_x000a_※ー（ハイフン）は不要です。" sqref="G19:K19">
      <formula1>7</formula1>
    </dataValidation>
    <dataValidation type="textLength" imeMode="halfAlpha" operator="equal" allowBlank="1" showInputMessage="1" showErrorMessage="1" error="ハイフンは入力不要です。" prompt="配偶者の基礎年金番号を半角数字10桁で入力してください｡_x000a_※ｰ（ハイフン）は不要です｡" sqref="G35:P35">
      <formula1>10</formula1>
    </dataValidation>
    <dataValidation imeMode="halfKatakana" allowBlank="1" showInputMessage="1" showErrorMessage="1" prompt="区を半角カタカナで入力してください｡" sqref="S21:X21"/>
    <dataValidation imeMode="hiragana" allowBlank="1" showInputMessage="1" showErrorMessage="1" prompt="区を全角で入力してください｡" sqref="S23:X23"/>
    <dataValidation imeMode="halfKatakana" allowBlank="1" showInputMessage="1" showErrorMessage="1" prompt="町・村を半角カタカナで入力してください｡" sqref="G25:L25"/>
    <dataValidation imeMode="halfAlpha" allowBlank="1" showInputMessage="1" showErrorMessage="1" prompt="丁目～番地・号までを半角数字とハイフンで入力してください｡_x000a_例：1-2-1_x000a__x000a_建物名を省略する場合は棟～部屋番号を続けて半角数字とハイフンで入力してください。_x000a_例：4-2-4-121" sqref="S25:X25"/>
    <dataValidation imeMode="hiragana" allowBlank="1" showInputMessage="1" showErrorMessage="1" prompt="町・村を全角で入力してください｡" sqref="G27:L27"/>
    <dataValidation imeMode="hiragana" allowBlank="1" showInputMessage="1" showErrorMessage="1" prompt="丁目～番地・号までを全角数字とハイフンで入力してください｡_x000a_例：１－２－１_x000a__x000a_建物名を省略する場合は続けて棟～部屋番号を全角数字とハイフンで入力してください。_x000a_例：４－２－４－１２１" sqref="S27:X27"/>
    <dataValidation imeMode="halfAlpha" allowBlank="1" showInputMessage="1" showErrorMessage="1" prompt="●号棟～●号室を半角数字とハイフンで入力してください。_x000a__x000a_建物名を省略する場合は、この欄ではなく、右上「番地」欄に番地に続けて部屋番号等を入力してください。" sqref="M29:R29"/>
    <dataValidation imeMode="hiragana" allowBlank="1" showInputMessage="1" showErrorMessage="1" prompt="●号棟～●号室を全角数字とハイフンで入力してください。_x000a__x000a_建物名を省略する場合は、この欄ではなく、右上「番地」欄に番地に続けて部屋番号等を入力してください。" sqref="M31:R31"/>
    <dataValidation type="list" allowBlank="1" showInputMessage="1" showErrorMessage="1" prompt="※注意※_x000a_転入のみの方は「新たな認定」には該当しません。_x000a__x000a_転入以外の理由で新たな認定を行った場合に届出が必要です。_x000a_例：異動と同時期に配偶者が離職して被扶養者となったなど。" sqref="L14:M14">
      <formula1>"○"</formula1>
    </dataValidation>
    <dataValidation imeMode="halfKatakana" allowBlank="1" showInputMessage="1" showErrorMessage="1" prompt="地区名（町名）を半角カタカナで入力してください｡_x000a_※「大字」、「字」は入力しない。" sqref="M25:R25"/>
    <dataValidation imeMode="hiragana" allowBlank="1" showInputMessage="1" showErrorMessage="1" prompt="地区名（町名）を全角で入力してください｡_x000a_※「大字」、「字」は入力しない。" sqref="M27:R27"/>
    <dataValidation imeMode="halfKatakana" allowBlank="1" showInputMessage="1" showErrorMessage="1" prompt="建物名（寮､マンション名等）を半角カタカナ､英数字で入力してください｡_x000a__x000a_アルファベットのカナはカタカナ読みではなく、アルファベット半角大文字を入力してください。_x000a_例：ａｂｃハイツ → ABCﾊｲﾂ" sqref="G29:L29"/>
    <dataValidation imeMode="hiragana" allowBlank="1" showInputMessage="1" showErrorMessage="1" prompt="建物名（寮､マンション名等）を全角で入力してください｡_x000a__x000a_※建物名は原則届出のとおりに登録します。_x000a_※郵便物が届きやすい表記にしていただくようお願いします。_x000a_（建物名が長い場合は適宜省略してください。アルファベットよりもカタカナ表記をお勧めします。）_x000a_※文字数が規定を超える場合には共済担当者において適宜省略することがあります。" sqref="G31:L31"/>
    <dataValidation imeMode="halfKatakana" allowBlank="1" showInputMessage="1" showErrorMessage="1" prompt="必要に応じて何々様方を半角カタカナで入力してください。_x000a_※様方（サマカタ）をつけてください。" sqref="S29:X29"/>
    <dataValidation imeMode="hiragana" allowBlank="1" showInputMessage="1" showErrorMessage="1" prompt="必要に応じて何々様方を全角で入力してください｡_x000a_※様方をつけてください。" sqref="S31:X31"/>
    <dataValidation type="list" allowBlank="1" showInputMessage="1" showErrorMessage="1" sqref="L13:M13 S13:T13 L15:M15 S15:T15 Z15:AA15">
      <formula1>"○"</formula1>
    </dataValidation>
    <dataValidation type="list" allowBlank="1" showInputMessage="1" showErrorMessage="1" prompt="被扶養配偶者に係る認定または取消は１枚の用紙でひとつの内容のみ届出可能です。_x000a__x000a_複数の変更内容がある場合はそれぞれ届出を作成してください。_x000a_例：4月1日に認定（1枚）_x000a_　　　4月15日に取消（1枚）" sqref="S14:T14 Z14:AA14">
      <formula1>"○"</formula1>
    </dataValidation>
    <dataValidation type="textLength" imeMode="halfAlpha" operator="equal" allowBlank="1" showInputMessage="1" showErrorMessage="1" sqref="B3:D3">
      <formula1>3</formula1>
    </dataValidation>
    <dataValidation imeMode="hiragana" allowBlank="1" showInputMessage="1" showErrorMessage="1" sqref="E3:I3"/>
    <dataValidation type="textLength" imeMode="halfAlpha" operator="equal" allowBlank="1" showInputMessage="1" showErrorMessage="1" sqref="J3:O3">
      <formula1>9</formula1>
    </dataValidation>
    <dataValidation type="date" operator="greaterThanOrEqual" allowBlank="1" showInputMessage="1" showErrorMessage="1" error="日付の入力形式になっていません。" sqref="P3:U3">
      <formula1>45017</formula1>
    </dataValidation>
  </dataValidations>
  <printOptions horizontalCentered="1"/>
  <pageMargins left="0.78740157480314965" right="0.39370078740157483" top="0.78740157480314965" bottom="0.39370078740157483" header="0" footer="0"/>
  <pageSetup paperSize="9" orientation="portrait" blackAndWhite="1"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pageSetUpPr fitToPage="1"/>
  </sheetPr>
  <dimension ref="A1:AR108"/>
  <sheetViews>
    <sheetView showGridLines="0" showRowColHeaders="0" view="pageBreakPreview" zoomScale="90" zoomScaleNormal="100" zoomScaleSheetLayoutView="90" workbookViewId="0">
      <selection sqref="A1:D1"/>
    </sheetView>
  </sheetViews>
  <sheetFormatPr defaultColWidth="9" defaultRowHeight="13.5" customHeight="1"/>
  <cols>
    <col min="1" max="3" width="3.625" style="26" customWidth="1"/>
    <col min="4" max="43" width="3.125" style="26" customWidth="1"/>
    <col min="44" max="16384" width="9" style="26"/>
  </cols>
  <sheetData>
    <row r="1" spans="1:43" ht="32.25" customHeight="1">
      <c r="A1" s="274" t="s">
        <v>25</v>
      </c>
      <c r="B1" s="274"/>
      <c r="C1" s="274"/>
      <c r="D1" s="274"/>
      <c r="E1" s="275" t="s">
        <v>26</v>
      </c>
      <c r="F1" s="275"/>
      <c r="G1" s="275"/>
      <c r="H1" s="275"/>
      <c r="I1" s="275"/>
      <c r="J1" s="275"/>
      <c r="K1" s="275"/>
      <c r="L1" s="275"/>
      <c r="M1" s="275"/>
      <c r="N1" s="275"/>
      <c r="O1" s="275"/>
      <c r="P1" s="275"/>
      <c r="Q1" s="275"/>
      <c r="R1" s="275"/>
      <c r="S1" s="275"/>
      <c r="T1" s="275"/>
      <c r="U1" s="275"/>
      <c r="V1" s="275"/>
      <c r="W1" s="275"/>
      <c r="X1" s="275"/>
      <c r="Y1" s="275"/>
      <c r="Z1" s="275"/>
      <c r="AA1" s="275"/>
      <c r="AB1" s="275"/>
      <c r="AC1" s="275"/>
      <c r="AD1" s="275"/>
      <c r="AE1" s="275"/>
      <c r="AF1" s="275"/>
      <c r="AG1" s="275"/>
      <c r="AH1" s="275"/>
      <c r="AI1" s="275"/>
      <c r="AJ1" s="275"/>
      <c r="AK1" s="65"/>
      <c r="AL1" s="65"/>
      <c r="AM1" s="65"/>
      <c r="AN1" s="65"/>
      <c r="AO1" s="65"/>
      <c r="AP1" s="65"/>
      <c r="AQ1" s="65"/>
    </row>
    <row r="2" spans="1:43" ht="30" customHeight="1" thickBot="1">
      <c r="A2" s="105"/>
      <c r="B2" s="29"/>
      <c r="C2" s="29"/>
      <c r="D2" s="29"/>
      <c r="E2" s="29"/>
      <c r="F2" s="29"/>
      <c r="G2" s="29"/>
      <c r="H2" s="29"/>
      <c r="I2" s="29"/>
      <c r="J2" s="29"/>
      <c r="K2" s="29"/>
      <c r="L2" s="29"/>
      <c r="M2" s="29"/>
      <c r="N2" s="29"/>
      <c r="O2" s="29"/>
      <c r="P2" s="29"/>
      <c r="Q2" s="29"/>
      <c r="R2" s="29"/>
      <c r="S2" s="29"/>
      <c r="T2" s="29"/>
      <c r="U2" s="29"/>
      <c r="V2" s="29"/>
      <c r="W2" s="29"/>
      <c r="X2" s="29"/>
      <c r="Y2" s="29"/>
      <c r="Z2" s="29"/>
      <c r="AA2" s="29"/>
      <c r="AB2" s="29"/>
      <c r="AC2" s="29"/>
      <c r="AD2" s="29"/>
      <c r="AE2" s="29"/>
      <c r="AF2" s="30" t="s">
        <v>27</v>
      </c>
      <c r="AG2" s="276" t="str">
        <f>IF(N56="","令和　　　年　　　月　　　日",N56)</f>
        <v>令和　　　年　　　月　　　日</v>
      </c>
      <c r="AH2" s="276"/>
      <c r="AI2" s="276"/>
      <c r="AJ2" s="276"/>
      <c r="AK2" s="276"/>
      <c r="AL2" s="276"/>
      <c r="AM2" s="276"/>
      <c r="AN2" s="276"/>
      <c r="AO2" s="276"/>
      <c r="AP2" s="276"/>
      <c r="AQ2" s="276"/>
    </row>
    <row r="3" spans="1:43" ht="15" customHeight="1">
      <c r="A3" s="277" t="s">
        <v>28</v>
      </c>
      <c r="B3" s="278"/>
      <c r="C3" s="278"/>
      <c r="D3" s="278"/>
      <c r="E3" s="279"/>
      <c r="F3" s="283" t="s">
        <v>29</v>
      </c>
      <c r="G3" s="286" t="s">
        <v>30</v>
      </c>
      <c r="H3" s="286"/>
      <c r="I3" s="286"/>
      <c r="J3" s="286"/>
      <c r="K3" s="286"/>
      <c r="L3" s="287" t="s">
        <v>31</v>
      </c>
      <c r="M3" s="288"/>
      <c r="N3" s="288"/>
      <c r="O3" s="288"/>
      <c r="P3" s="288"/>
      <c r="Q3" s="288"/>
      <c r="R3" s="288"/>
      <c r="S3" s="288"/>
      <c r="T3" s="283"/>
      <c r="U3" s="287" t="s">
        <v>32</v>
      </c>
      <c r="V3" s="288"/>
      <c r="W3" s="288"/>
      <c r="X3" s="288"/>
      <c r="Y3" s="288"/>
      <c r="Z3" s="283"/>
      <c r="AA3" s="252" t="str">
        <f>IF(N58="","",N58)</f>
        <v>裁判所共済組合</v>
      </c>
      <c r="AB3" s="253"/>
      <c r="AC3" s="253"/>
      <c r="AD3" s="253"/>
      <c r="AE3" s="253"/>
      <c r="AF3" s="253"/>
      <c r="AG3" s="253"/>
      <c r="AH3" s="253"/>
      <c r="AI3" s="253"/>
      <c r="AJ3" s="253"/>
      <c r="AK3" s="253"/>
      <c r="AL3" s="253"/>
      <c r="AM3" s="253"/>
      <c r="AN3" s="253"/>
      <c r="AO3" s="253"/>
      <c r="AP3" s="253"/>
      <c r="AQ3" s="254"/>
    </row>
    <row r="4" spans="1:43" ht="15" customHeight="1">
      <c r="A4" s="280"/>
      <c r="B4" s="281"/>
      <c r="C4" s="281"/>
      <c r="D4" s="281"/>
      <c r="E4" s="282"/>
      <c r="F4" s="284"/>
      <c r="G4" s="261" t="s">
        <v>33</v>
      </c>
      <c r="H4" s="262"/>
      <c r="I4" s="261" t="s">
        <v>34</v>
      </c>
      <c r="J4" s="263"/>
      <c r="K4" s="262"/>
      <c r="L4" s="289"/>
      <c r="M4" s="290"/>
      <c r="N4" s="290"/>
      <c r="O4" s="290"/>
      <c r="P4" s="290"/>
      <c r="Q4" s="290"/>
      <c r="R4" s="290"/>
      <c r="S4" s="290"/>
      <c r="T4" s="284"/>
      <c r="U4" s="289"/>
      <c r="V4" s="290"/>
      <c r="W4" s="290"/>
      <c r="X4" s="290"/>
      <c r="Y4" s="290"/>
      <c r="Z4" s="284"/>
      <c r="AA4" s="255"/>
      <c r="AB4" s="256"/>
      <c r="AC4" s="256"/>
      <c r="AD4" s="256"/>
      <c r="AE4" s="256"/>
      <c r="AF4" s="256"/>
      <c r="AG4" s="256"/>
      <c r="AH4" s="256"/>
      <c r="AI4" s="256"/>
      <c r="AJ4" s="256"/>
      <c r="AK4" s="256"/>
      <c r="AL4" s="256"/>
      <c r="AM4" s="256"/>
      <c r="AN4" s="256"/>
      <c r="AO4" s="256"/>
      <c r="AP4" s="256"/>
      <c r="AQ4" s="257"/>
    </row>
    <row r="5" spans="1:43" ht="15" customHeight="1">
      <c r="A5" s="280"/>
      <c r="B5" s="281"/>
      <c r="C5" s="281"/>
      <c r="D5" s="281"/>
      <c r="E5" s="282"/>
      <c r="F5" s="285"/>
      <c r="G5" s="264" t="s">
        <v>35</v>
      </c>
      <c r="H5" s="265"/>
      <c r="I5" s="264" t="s">
        <v>36</v>
      </c>
      <c r="J5" s="266"/>
      <c r="K5" s="265"/>
      <c r="L5" s="291"/>
      <c r="M5" s="292"/>
      <c r="N5" s="292"/>
      <c r="O5" s="292"/>
      <c r="P5" s="292"/>
      <c r="Q5" s="292"/>
      <c r="R5" s="292"/>
      <c r="S5" s="292"/>
      <c r="T5" s="285"/>
      <c r="U5" s="291"/>
      <c r="V5" s="292"/>
      <c r="W5" s="292"/>
      <c r="X5" s="292"/>
      <c r="Y5" s="292"/>
      <c r="Z5" s="285"/>
      <c r="AA5" s="258"/>
      <c r="AB5" s="259"/>
      <c r="AC5" s="259"/>
      <c r="AD5" s="259"/>
      <c r="AE5" s="259"/>
      <c r="AF5" s="259"/>
      <c r="AG5" s="259"/>
      <c r="AH5" s="259"/>
      <c r="AI5" s="259"/>
      <c r="AJ5" s="259"/>
      <c r="AK5" s="259"/>
      <c r="AL5" s="259"/>
      <c r="AM5" s="259"/>
      <c r="AN5" s="259"/>
      <c r="AO5" s="259"/>
      <c r="AP5" s="259"/>
      <c r="AQ5" s="260"/>
    </row>
    <row r="6" spans="1:43" ht="15" customHeight="1">
      <c r="A6" s="280"/>
      <c r="B6" s="281"/>
      <c r="C6" s="281"/>
      <c r="D6" s="281"/>
      <c r="E6" s="282"/>
      <c r="F6" s="31">
        <v>1</v>
      </c>
      <c r="G6" s="32">
        <v>2</v>
      </c>
      <c r="H6" s="33">
        <v>3</v>
      </c>
      <c r="I6" s="32">
        <v>4</v>
      </c>
      <c r="J6" s="34">
        <v>5</v>
      </c>
      <c r="K6" s="33">
        <v>6</v>
      </c>
      <c r="L6" s="32">
        <v>7</v>
      </c>
      <c r="M6" s="34">
        <v>8</v>
      </c>
      <c r="N6" s="34">
        <v>9</v>
      </c>
      <c r="O6" s="34">
        <v>10</v>
      </c>
      <c r="P6" s="34">
        <v>11</v>
      </c>
      <c r="Q6" s="34">
        <v>12</v>
      </c>
      <c r="R6" s="34">
        <v>13</v>
      </c>
      <c r="S6" s="34">
        <v>14</v>
      </c>
      <c r="T6" s="33">
        <v>15</v>
      </c>
      <c r="U6" s="267" t="s">
        <v>37</v>
      </c>
      <c r="V6" s="267"/>
      <c r="W6" s="267"/>
      <c r="X6" s="267"/>
      <c r="Y6" s="267"/>
      <c r="Z6" s="267"/>
      <c r="AA6" s="269" t="str">
        <f>IF(N59="","",N59)</f>
        <v/>
      </c>
      <c r="AB6" s="269"/>
      <c r="AC6" s="269"/>
      <c r="AD6" s="269"/>
      <c r="AE6" s="269"/>
      <c r="AF6" s="269"/>
      <c r="AG6" s="269"/>
      <c r="AH6" s="269"/>
      <c r="AI6" s="269"/>
      <c r="AJ6" s="269"/>
      <c r="AK6" s="269"/>
      <c r="AL6" s="269"/>
      <c r="AM6" s="269"/>
      <c r="AN6" s="269"/>
      <c r="AO6" s="269"/>
      <c r="AP6" s="269"/>
      <c r="AQ6" s="270"/>
    </row>
    <row r="7" spans="1:43" ht="36" customHeight="1" thickBot="1">
      <c r="A7" s="280"/>
      <c r="B7" s="281"/>
      <c r="C7" s="281"/>
      <c r="D7" s="281"/>
      <c r="E7" s="282"/>
      <c r="F7" s="73" t="s">
        <v>38</v>
      </c>
      <c r="G7" s="74" t="str">
        <f>MID($N$57,1,1)</f>
        <v>1</v>
      </c>
      <c r="H7" s="75" t="str">
        <f>MID($N$57,2,1)</f>
        <v>3</v>
      </c>
      <c r="I7" s="74" t="str">
        <f>MID($N$57,3,1)</f>
        <v/>
      </c>
      <c r="J7" s="76" t="str">
        <f>MID($N$57,4,1)</f>
        <v/>
      </c>
      <c r="K7" s="75" t="str">
        <f>MID($N$57,5,1)</f>
        <v/>
      </c>
      <c r="L7" s="74" t="str">
        <f>MID($N$60,1,1)</f>
        <v/>
      </c>
      <c r="M7" s="76" t="str">
        <f>MID($N$60,2,1)</f>
        <v/>
      </c>
      <c r="N7" s="76" t="str">
        <f>MID($N$60,3,1)</f>
        <v/>
      </c>
      <c r="O7" s="76" t="str">
        <f>MID($N$60,4,1)</f>
        <v/>
      </c>
      <c r="P7" s="76" t="str">
        <f>MID($N$60,5,1)</f>
        <v/>
      </c>
      <c r="Q7" s="76" t="str">
        <f>MID($N$60,6,1)</f>
        <v/>
      </c>
      <c r="R7" s="76" t="str">
        <f>MID($N$60,7,1)</f>
        <v/>
      </c>
      <c r="S7" s="76" t="str">
        <f>MID($N$60,8,1)</f>
        <v/>
      </c>
      <c r="T7" s="75" t="str">
        <f>MID($N$60,9,1)</f>
        <v/>
      </c>
      <c r="U7" s="268"/>
      <c r="V7" s="268"/>
      <c r="W7" s="268"/>
      <c r="X7" s="268"/>
      <c r="Y7" s="268"/>
      <c r="Z7" s="268"/>
      <c r="AA7" s="271"/>
      <c r="AB7" s="271"/>
      <c r="AC7" s="271"/>
      <c r="AD7" s="271"/>
      <c r="AE7" s="271"/>
      <c r="AF7" s="271"/>
      <c r="AG7" s="271"/>
      <c r="AH7" s="271"/>
      <c r="AI7" s="271"/>
      <c r="AJ7" s="271"/>
      <c r="AK7" s="272"/>
      <c r="AL7" s="272"/>
      <c r="AM7" s="272"/>
      <c r="AN7" s="272"/>
      <c r="AO7" s="272"/>
      <c r="AP7" s="272"/>
      <c r="AQ7" s="273"/>
    </row>
    <row r="8" spans="1:43" ht="15.95" customHeight="1">
      <c r="A8" s="297" t="s">
        <v>39</v>
      </c>
      <c r="B8" s="298"/>
      <c r="C8" s="298"/>
      <c r="D8" s="298"/>
      <c r="E8" s="299"/>
      <c r="F8" s="292" t="s">
        <v>40</v>
      </c>
      <c r="G8" s="292"/>
      <c r="H8" s="292"/>
      <c r="I8" s="292"/>
      <c r="J8" s="292"/>
      <c r="K8" s="292"/>
      <c r="L8" s="292"/>
      <c r="M8" s="292"/>
      <c r="N8" s="292"/>
      <c r="O8" s="292"/>
      <c r="P8" s="292"/>
      <c r="Q8" s="292"/>
      <c r="R8" s="292"/>
      <c r="S8" s="292"/>
      <c r="T8" s="292"/>
      <c r="U8" s="292"/>
      <c r="V8" s="292"/>
      <c r="W8" s="292"/>
      <c r="X8" s="292"/>
      <c r="Y8" s="292"/>
      <c r="Z8" s="292"/>
      <c r="AA8" s="292"/>
      <c r="AB8" s="285"/>
      <c r="AC8" s="293" t="s">
        <v>41</v>
      </c>
      <c r="AD8" s="293"/>
      <c r="AE8" s="293"/>
      <c r="AF8" s="293"/>
      <c r="AG8" s="293"/>
      <c r="AH8" s="293"/>
      <c r="AI8" s="293"/>
      <c r="AJ8" s="291" t="s">
        <v>42</v>
      </c>
      <c r="AK8" s="300" t="s">
        <v>43</v>
      </c>
      <c r="AL8" s="301"/>
      <c r="AM8" s="301"/>
      <c r="AN8" s="301"/>
      <c r="AO8" s="301"/>
      <c r="AP8" s="301"/>
      <c r="AQ8" s="302"/>
    </row>
    <row r="9" spans="1:43" ht="24.95" customHeight="1">
      <c r="A9" s="297"/>
      <c r="B9" s="298"/>
      <c r="C9" s="298"/>
      <c r="D9" s="298"/>
      <c r="E9" s="299"/>
      <c r="F9" s="295" t="s">
        <v>44</v>
      </c>
      <c r="G9" s="295"/>
      <c r="H9" s="295"/>
      <c r="I9" s="295"/>
      <c r="J9" s="295"/>
      <c r="K9" s="295"/>
      <c r="L9" s="295"/>
      <c r="M9" s="295"/>
      <c r="N9" s="295"/>
      <c r="O9" s="295"/>
      <c r="P9" s="295"/>
      <c r="Q9" s="295"/>
      <c r="R9" s="295"/>
      <c r="S9" s="295"/>
      <c r="T9" s="295"/>
      <c r="U9" s="295"/>
      <c r="V9" s="295"/>
      <c r="W9" s="295"/>
      <c r="X9" s="295"/>
      <c r="Y9" s="295"/>
      <c r="Z9" s="295"/>
      <c r="AA9" s="295"/>
      <c r="AB9" s="296"/>
      <c r="AC9" s="35" t="s">
        <v>45</v>
      </c>
      <c r="AD9" s="267" t="s">
        <v>46</v>
      </c>
      <c r="AE9" s="267"/>
      <c r="AF9" s="267" t="s">
        <v>47</v>
      </c>
      <c r="AG9" s="267"/>
      <c r="AH9" s="267" t="s">
        <v>48</v>
      </c>
      <c r="AI9" s="267"/>
      <c r="AJ9" s="294"/>
      <c r="AK9" s="303"/>
      <c r="AL9" s="304"/>
      <c r="AM9" s="304"/>
      <c r="AN9" s="304"/>
      <c r="AO9" s="304"/>
      <c r="AP9" s="304"/>
      <c r="AQ9" s="305"/>
    </row>
    <row r="10" spans="1:43" ht="15" customHeight="1">
      <c r="A10" s="36"/>
      <c r="B10" s="37"/>
      <c r="C10" s="37"/>
      <c r="D10" s="37"/>
      <c r="E10" s="38"/>
      <c r="F10" s="309" t="s">
        <v>49</v>
      </c>
      <c r="G10" s="267"/>
      <c r="H10" s="267"/>
      <c r="I10" s="32">
        <v>19</v>
      </c>
      <c r="J10" s="34">
        <v>20</v>
      </c>
      <c r="K10" s="34">
        <v>21</v>
      </c>
      <c r="L10" s="34">
        <v>22</v>
      </c>
      <c r="M10" s="34">
        <v>23</v>
      </c>
      <c r="N10" s="34">
        <v>24</v>
      </c>
      <c r="O10" s="34">
        <v>25</v>
      </c>
      <c r="P10" s="34">
        <v>26</v>
      </c>
      <c r="Q10" s="34">
        <v>27</v>
      </c>
      <c r="R10" s="34">
        <v>28</v>
      </c>
      <c r="S10" s="34">
        <v>29</v>
      </c>
      <c r="T10" s="34">
        <v>30</v>
      </c>
      <c r="U10" s="34">
        <v>31</v>
      </c>
      <c r="V10" s="34">
        <v>32</v>
      </c>
      <c r="W10" s="34">
        <v>33</v>
      </c>
      <c r="X10" s="34">
        <v>34</v>
      </c>
      <c r="Y10" s="34">
        <v>35</v>
      </c>
      <c r="Z10" s="34">
        <v>36</v>
      </c>
      <c r="AA10" s="34">
        <v>37</v>
      </c>
      <c r="AB10" s="33">
        <v>38</v>
      </c>
      <c r="AC10" s="39">
        <v>39</v>
      </c>
      <c r="AD10" s="32">
        <v>40</v>
      </c>
      <c r="AE10" s="33">
        <v>41</v>
      </c>
      <c r="AF10" s="32">
        <v>42</v>
      </c>
      <c r="AG10" s="33">
        <v>43</v>
      </c>
      <c r="AH10" s="32">
        <v>44</v>
      </c>
      <c r="AI10" s="33">
        <v>45</v>
      </c>
      <c r="AJ10" s="40">
        <v>46</v>
      </c>
      <c r="AK10" s="303"/>
      <c r="AL10" s="304"/>
      <c r="AM10" s="304"/>
      <c r="AN10" s="304"/>
      <c r="AO10" s="304"/>
      <c r="AP10" s="304"/>
      <c r="AQ10" s="305"/>
    </row>
    <row r="11" spans="1:43" ht="36" customHeight="1" thickBot="1">
      <c r="A11" s="41"/>
      <c r="B11" s="42"/>
      <c r="C11" s="42"/>
      <c r="D11" s="42"/>
      <c r="E11" s="43"/>
      <c r="F11" s="310"/>
      <c r="G11" s="268"/>
      <c r="H11" s="268"/>
      <c r="I11" s="86" t="str">
        <f>MID($N$61,1,1)</f>
        <v/>
      </c>
      <c r="J11" s="87" t="str">
        <f>MID($N$61,2,1)</f>
        <v/>
      </c>
      <c r="K11" s="87" t="str">
        <f>MID($N$61,3,1)</f>
        <v/>
      </c>
      <c r="L11" s="87" t="str">
        <f>MID($N$61,4,1)</f>
        <v/>
      </c>
      <c r="M11" s="87" t="str">
        <f>MID($N$61,5,1)</f>
        <v/>
      </c>
      <c r="N11" s="87" t="str">
        <f>MID($N$61,6,1)</f>
        <v/>
      </c>
      <c r="O11" s="87" t="str">
        <f>MID($N$61,7,1)</f>
        <v/>
      </c>
      <c r="P11" s="87" t="str">
        <f>MID($N$61,8,1)</f>
        <v/>
      </c>
      <c r="Q11" s="87" t="str">
        <f>MID($N$61,9,1)</f>
        <v/>
      </c>
      <c r="R11" s="87" t="str">
        <f>MID($N$61,10,1)</f>
        <v/>
      </c>
      <c r="S11" s="87" t="str">
        <f>MID($N$61,11,1)</f>
        <v/>
      </c>
      <c r="T11" s="87" t="str">
        <f>MID($N$61,12,1)</f>
        <v/>
      </c>
      <c r="U11" s="87" t="str">
        <f>MID($N$61,13,1)</f>
        <v/>
      </c>
      <c r="V11" s="87" t="str">
        <f>MID($N$61,14,1)</f>
        <v/>
      </c>
      <c r="W11" s="87" t="str">
        <f>MID($N$61,15,1)</f>
        <v/>
      </c>
      <c r="X11" s="87" t="str">
        <f>MID($N$61,16,1)</f>
        <v/>
      </c>
      <c r="Y11" s="87" t="str">
        <f>MID($N$61,17,1)</f>
        <v/>
      </c>
      <c r="Z11" s="87" t="str">
        <f>MID($N$61,18,1)</f>
        <v/>
      </c>
      <c r="AA11" s="87" t="str">
        <f>MID($N$61,19,1)</f>
        <v/>
      </c>
      <c r="AB11" s="88" t="str">
        <f>MID($N$61,20,1)</f>
        <v/>
      </c>
      <c r="AC11" s="77" t="str">
        <f>MID($N$62,1,1)</f>
        <v/>
      </c>
      <c r="AD11" s="74" t="str">
        <f>MID($N$62,2,1)</f>
        <v/>
      </c>
      <c r="AE11" s="75" t="str">
        <f>MID($N$62,3,1)</f>
        <v/>
      </c>
      <c r="AF11" s="74" t="str">
        <f>MID($N$62,4,1)</f>
        <v/>
      </c>
      <c r="AG11" s="75" t="str">
        <f>MID($N$62,5,1)</f>
        <v/>
      </c>
      <c r="AH11" s="74" t="str">
        <f>MID($N$62,6,1)</f>
        <v/>
      </c>
      <c r="AI11" s="75" t="str">
        <f>MID($N$62,7,1)</f>
        <v/>
      </c>
      <c r="AJ11" s="78" t="str">
        <f>MID($N$63,1,1)</f>
        <v/>
      </c>
      <c r="AK11" s="306"/>
      <c r="AL11" s="307"/>
      <c r="AM11" s="307"/>
      <c r="AN11" s="307"/>
      <c r="AO11" s="307"/>
      <c r="AP11" s="307"/>
      <c r="AQ11" s="308"/>
    </row>
    <row r="12" spans="1:43" ht="24.95" customHeight="1" thickBot="1">
      <c r="A12" s="66"/>
      <c r="B12" s="66"/>
      <c r="C12" s="66"/>
      <c r="D12" s="66"/>
      <c r="E12" s="66"/>
      <c r="F12" s="66"/>
      <c r="G12" s="66"/>
      <c r="H12" s="66"/>
      <c r="I12" s="66"/>
      <c r="J12" s="66"/>
      <c r="K12" s="66"/>
      <c r="L12" s="66"/>
      <c r="M12" s="66"/>
      <c r="N12" s="66"/>
      <c r="O12" s="66"/>
      <c r="P12" s="66"/>
      <c r="Q12" s="66"/>
      <c r="R12" s="66"/>
      <c r="S12" s="66"/>
      <c r="T12" s="66"/>
      <c r="U12" s="66"/>
      <c r="V12" s="66"/>
      <c r="W12" s="66"/>
      <c r="X12" s="66"/>
      <c r="Y12" s="66"/>
      <c r="Z12" s="66"/>
      <c r="AA12" s="67"/>
      <c r="AB12" s="67"/>
      <c r="AC12" s="67"/>
      <c r="AD12" s="67"/>
      <c r="AE12" s="67"/>
      <c r="AF12" s="67"/>
      <c r="AG12" s="67"/>
      <c r="AH12" s="67"/>
      <c r="AI12" s="67"/>
      <c r="AJ12" s="67"/>
      <c r="AK12" s="67"/>
      <c r="AL12" s="67"/>
      <c r="AM12" s="67"/>
      <c r="AN12" s="67"/>
      <c r="AO12" s="67"/>
      <c r="AP12" s="67"/>
      <c r="AQ12" s="67"/>
    </row>
    <row r="13" spans="1:43" ht="27.95" customHeight="1" thickBot="1">
      <c r="A13" s="311" t="s">
        <v>50</v>
      </c>
      <c r="B13" s="312"/>
      <c r="C13" s="312"/>
      <c r="D13" s="312"/>
      <c r="E13" s="312"/>
      <c r="F13" s="312"/>
      <c r="G13" s="312"/>
      <c r="H13" s="312"/>
      <c r="I13" s="312"/>
      <c r="J13" s="312"/>
      <c r="K13" s="312"/>
      <c r="L13" s="312"/>
      <c r="M13" s="312"/>
      <c r="N13" s="312"/>
      <c r="O13" s="312"/>
      <c r="P13" s="312"/>
      <c r="Q13" s="312"/>
      <c r="R13" s="312"/>
      <c r="S13" s="312"/>
      <c r="T13" s="312"/>
      <c r="U13" s="312"/>
      <c r="V13" s="312"/>
      <c r="W13" s="312"/>
      <c r="X13" s="312"/>
      <c r="Y13" s="312"/>
      <c r="Z13" s="313"/>
      <c r="AA13" s="68"/>
      <c r="AB13" s="68"/>
      <c r="AC13" s="68"/>
      <c r="AD13" s="68"/>
      <c r="AE13" s="68"/>
      <c r="AF13" s="68"/>
      <c r="AG13" s="68"/>
      <c r="AH13" s="68"/>
      <c r="AI13" s="68"/>
      <c r="AJ13" s="68"/>
      <c r="AK13" s="68"/>
      <c r="AL13" s="68"/>
      <c r="AM13" s="68"/>
      <c r="AN13" s="68"/>
      <c r="AO13" s="68"/>
      <c r="AP13" s="68"/>
      <c r="AQ13" s="68"/>
    </row>
    <row r="14" spans="1:43" ht="12" customHeight="1" thickBot="1">
      <c r="A14" s="66"/>
      <c r="B14" s="66"/>
      <c r="C14" s="66"/>
      <c r="D14" s="66"/>
      <c r="E14" s="66"/>
      <c r="F14" s="66"/>
      <c r="G14" s="66"/>
      <c r="H14" s="66"/>
      <c r="I14" s="66"/>
      <c r="J14" s="66"/>
      <c r="K14" s="66"/>
      <c r="L14" s="66"/>
      <c r="M14" s="66"/>
      <c r="N14" s="66"/>
      <c r="O14" s="66"/>
      <c r="P14" s="66"/>
      <c r="Q14" s="66"/>
      <c r="R14" s="66"/>
      <c r="S14" s="66"/>
      <c r="T14" s="66"/>
      <c r="U14" s="66"/>
      <c r="V14" s="66"/>
      <c r="W14" s="66"/>
      <c r="X14" s="66"/>
      <c r="Y14" s="66"/>
      <c r="Z14" s="66"/>
      <c r="AA14" s="68"/>
      <c r="AB14" s="68"/>
      <c r="AC14" s="68"/>
      <c r="AD14" s="68"/>
      <c r="AE14" s="68"/>
      <c r="AF14" s="68"/>
      <c r="AG14" s="68"/>
      <c r="AH14" s="68"/>
      <c r="AI14" s="68"/>
      <c r="AJ14" s="68"/>
      <c r="AK14" s="68"/>
      <c r="AL14" s="68"/>
      <c r="AM14" s="68"/>
      <c r="AN14" s="68"/>
      <c r="AO14" s="68"/>
      <c r="AP14" s="68"/>
      <c r="AQ14" s="68"/>
    </row>
    <row r="15" spans="1:43" ht="15" customHeight="1">
      <c r="A15" s="314" t="s">
        <v>51</v>
      </c>
      <c r="B15" s="288"/>
      <c r="C15" s="283"/>
      <c r="D15" s="300" t="s">
        <v>52</v>
      </c>
      <c r="E15" s="301"/>
      <c r="F15" s="301"/>
      <c r="G15" s="301"/>
      <c r="H15" s="318"/>
      <c r="I15" s="331">
        <v>62</v>
      </c>
      <c r="J15" s="332"/>
      <c r="K15" s="332"/>
      <c r="L15" s="332"/>
      <c r="M15" s="332"/>
      <c r="N15" s="332"/>
      <c r="O15" s="332"/>
      <c r="P15" s="332"/>
      <c r="Q15" s="333"/>
      <c r="R15" s="331">
        <v>63</v>
      </c>
      <c r="S15" s="332"/>
      <c r="T15" s="332"/>
      <c r="U15" s="332"/>
      <c r="V15" s="332"/>
      <c r="W15" s="332"/>
      <c r="X15" s="332"/>
      <c r="Y15" s="332"/>
      <c r="Z15" s="334"/>
      <c r="AA15" s="68"/>
      <c r="AB15" s="68"/>
      <c r="AC15" s="68"/>
      <c r="AD15" s="68"/>
      <c r="AE15" s="68"/>
      <c r="AF15" s="68"/>
      <c r="AG15" s="68"/>
      <c r="AH15" s="68"/>
      <c r="AI15" s="68"/>
      <c r="AJ15" s="68"/>
      <c r="AK15" s="68"/>
      <c r="AL15" s="68"/>
      <c r="AM15" s="68"/>
      <c r="AN15" s="68"/>
      <c r="AO15" s="68"/>
      <c r="AP15" s="68"/>
      <c r="AQ15" s="68"/>
    </row>
    <row r="16" spans="1:43" ht="36" customHeight="1" thickBot="1">
      <c r="A16" s="315"/>
      <c r="B16" s="316"/>
      <c r="C16" s="317"/>
      <c r="D16" s="306"/>
      <c r="E16" s="307"/>
      <c r="F16" s="307"/>
      <c r="G16" s="307"/>
      <c r="H16" s="319"/>
      <c r="I16" s="335" t="s">
        <v>53</v>
      </c>
      <c r="J16" s="336"/>
      <c r="K16" s="336"/>
      <c r="L16" s="336"/>
      <c r="M16" s="336"/>
      <c r="N16" s="336"/>
      <c r="O16" s="310"/>
      <c r="P16" s="335" t="str">
        <f>IF(MIDB($N$65,1,1)="1","①","１")</f>
        <v>１</v>
      </c>
      <c r="Q16" s="310"/>
      <c r="R16" s="335" t="s">
        <v>54</v>
      </c>
      <c r="S16" s="336"/>
      <c r="T16" s="336"/>
      <c r="U16" s="336"/>
      <c r="V16" s="336"/>
      <c r="W16" s="336"/>
      <c r="X16" s="310"/>
      <c r="Y16" s="335" t="str">
        <f>IF(MIDB($N$68,1,1)="1","①","１")</f>
        <v>１</v>
      </c>
      <c r="Z16" s="337"/>
      <c r="AA16" s="68"/>
      <c r="AB16" s="68"/>
      <c r="AC16" s="68"/>
      <c r="AD16" s="68"/>
      <c r="AE16" s="68"/>
      <c r="AF16" s="68"/>
      <c r="AG16" s="68"/>
      <c r="AH16" s="68"/>
      <c r="AI16" s="68"/>
      <c r="AJ16" s="68"/>
      <c r="AK16" s="68"/>
      <c r="AL16" s="68"/>
      <c r="AM16" s="68"/>
      <c r="AN16" s="68"/>
      <c r="AO16" s="68"/>
      <c r="AP16" s="68"/>
      <c r="AQ16" s="68"/>
    </row>
    <row r="17" spans="1:43" ht="12" customHeight="1" thickBot="1">
      <c r="A17" s="66"/>
      <c r="B17" s="66"/>
      <c r="C17" s="66"/>
      <c r="D17" s="66"/>
      <c r="E17" s="66"/>
      <c r="F17" s="66"/>
      <c r="G17" s="66"/>
      <c r="H17" s="66"/>
      <c r="I17" s="66"/>
      <c r="J17" s="66"/>
      <c r="K17" s="66"/>
      <c r="L17" s="66"/>
      <c r="M17" s="66"/>
      <c r="N17" s="66"/>
      <c r="O17" s="66"/>
      <c r="P17" s="66"/>
      <c r="Q17" s="66"/>
      <c r="R17" s="66"/>
      <c r="S17" s="66"/>
      <c r="T17" s="66"/>
      <c r="U17" s="66"/>
      <c r="V17" s="66"/>
      <c r="W17" s="66"/>
      <c r="X17" s="66"/>
      <c r="Y17" s="66"/>
      <c r="Z17" s="66"/>
      <c r="AA17" s="68"/>
      <c r="AB17" s="68"/>
      <c r="AC17" s="68"/>
      <c r="AD17" s="68"/>
      <c r="AE17" s="68"/>
      <c r="AF17" s="68"/>
      <c r="AG17" s="68"/>
      <c r="AH17" s="68"/>
      <c r="AI17" s="68"/>
      <c r="AJ17" s="68"/>
      <c r="AK17" s="68"/>
      <c r="AL17" s="68"/>
      <c r="AM17" s="68"/>
      <c r="AN17" s="68"/>
      <c r="AO17" s="68"/>
      <c r="AP17" s="68"/>
      <c r="AQ17" s="68"/>
    </row>
    <row r="18" spans="1:43" ht="15" customHeight="1">
      <c r="A18" s="320" t="s">
        <v>55</v>
      </c>
      <c r="B18" s="286"/>
      <c r="C18" s="286"/>
      <c r="D18" s="300" t="s">
        <v>56</v>
      </c>
      <c r="E18" s="301"/>
      <c r="F18" s="301"/>
      <c r="G18" s="301"/>
      <c r="H18" s="301"/>
      <c r="I18" s="301"/>
      <c r="J18" s="301"/>
      <c r="K18" s="301"/>
      <c r="L18" s="301"/>
      <c r="M18" s="301"/>
      <c r="N18" s="301"/>
      <c r="O18" s="318"/>
      <c r="P18" s="323" t="s">
        <v>57</v>
      </c>
      <c r="Q18" s="323"/>
      <c r="R18" s="323"/>
      <c r="S18" s="325" t="s">
        <v>58</v>
      </c>
      <c r="T18" s="326"/>
      <c r="U18" s="326"/>
      <c r="V18" s="326"/>
      <c r="W18" s="326"/>
      <c r="X18" s="326"/>
      <c r="Y18" s="326"/>
      <c r="Z18" s="326"/>
      <c r="AA18" s="326"/>
      <c r="AB18" s="326"/>
      <c r="AC18" s="326" t="s">
        <v>59</v>
      </c>
      <c r="AD18" s="326"/>
      <c r="AE18" s="326"/>
      <c r="AF18" s="326"/>
      <c r="AG18" s="326"/>
      <c r="AH18" s="326"/>
      <c r="AI18" s="326"/>
      <c r="AJ18" s="326"/>
      <c r="AK18" s="326"/>
      <c r="AL18" s="327"/>
      <c r="AM18" s="68"/>
      <c r="AN18" s="68"/>
      <c r="AO18" s="68"/>
      <c r="AP18" s="68"/>
      <c r="AQ18" s="68"/>
    </row>
    <row r="19" spans="1:43" ht="36" customHeight="1" thickBot="1">
      <c r="A19" s="321"/>
      <c r="B19" s="322"/>
      <c r="C19" s="322"/>
      <c r="D19" s="306"/>
      <c r="E19" s="307"/>
      <c r="F19" s="307"/>
      <c r="G19" s="307"/>
      <c r="H19" s="307"/>
      <c r="I19" s="307"/>
      <c r="J19" s="307"/>
      <c r="K19" s="307"/>
      <c r="L19" s="307"/>
      <c r="M19" s="307"/>
      <c r="N19" s="307"/>
      <c r="O19" s="319"/>
      <c r="P19" s="324"/>
      <c r="Q19" s="324"/>
      <c r="R19" s="324"/>
      <c r="S19" s="328" t="str">
        <f>IF(N66="","",N66)</f>
        <v/>
      </c>
      <c r="T19" s="329"/>
      <c r="U19" s="329"/>
      <c r="V19" s="329"/>
      <c r="W19" s="329"/>
      <c r="X19" s="329"/>
      <c r="Y19" s="329"/>
      <c r="Z19" s="329"/>
      <c r="AA19" s="329"/>
      <c r="AB19" s="329"/>
      <c r="AC19" s="329" t="str">
        <f>IF(T66="","",T66)</f>
        <v/>
      </c>
      <c r="AD19" s="329"/>
      <c r="AE19" s="329"/>
      <c r="AF19" s="329"/>
      <c r="AG19" s="329"/>
      <c r="AH19" s="329"/>
      <c r="AI19" s="329"/>
      <c r="AJ19" s="329"/>
      <c r="AK19" s="329"/>
      <c r="AL19" s="330"/>
      <c r="AM19" s="68"/>
      <c r="AN19" s="68"/>
      <c r="AO19" s="68"/>
      <c r="AP19" s="68"/>
      <c r="AQ19" s="68"/>
    </row>
    <row r="20" spans="1:43" ht="12" customHeight="1" thickBot="1">
      <c r="A20" s="68"/>
      <c r="B20" s="68"/>
      <c r="C20" s="68"/>
      <c r="D20" s="68"/>
      <c r="E20" s="68"/>
      <c r="F20" s="68"/>
      <c r="G20" s="68"/>
      <c r="H20" s="68"/>
      <c r="I20" s="68"/>
      <c r="J20" s="68"/>
      <c r="K20" s="68"/>
      <c r="L20" s="68"/>
      <c r="M20" s="68"/>
      <c r="N20" s="68"/>
      <c r="O20" s="68"/>
      <c r="P20" s="68"/>
      <c r="Q20" s="68"/>
      <c r="R20" s="68"/>
      <c r="S20" s="68"/>
      <c r="T20" s="68"/>
      <c r="U20" s="68"/>
      <c r="V20" s="68"/>
      <c r="W20" s="68"/>
      <c r="X20" s="68"/>
      <c r="Y20" s="68"/>
      <c r="Z20" s="68"/>
      <c r="AA20" s="68"/>
      <c r="AB20" s="68"/>
      <c r="AC20" s="68"/>
      <c r="AD20" s="68"/>
      <c r="AE20" s="68"/>
      <c r="AF20" s="68"/>
      <c r="AG20" s="68"/>
      <c r="AH20" s="68"/>
      <c r="AI20" s="68"/>
      <c r="AJ20" s="68"/>
      <c r="AK20" s="68"/>
      <c r="AL20" s="68"/>
      <c r="AM20" s="68"/>
      <c r="AN20" s="68"/>
      <c r="AO20" s="68"/>
      <c r="AP20" s="68"/>
      <c r="AQ20" s="68"/>
    </row>
    <row r="21" spans="1:43" ht="15" customHeight="1">
      <c r="A21" s="344" t="s">
        <v>60</v>
      </c>
      <c r="B21" s="345"/>
      <c r="C21" s="346"/>
      <c r="D21" s="288" t="s">
        <v>61</v>
      </c>
      <c r="E21" s="288"/>
      <c r="F21" s="283"/>
      <c r="G21" s="44">
        <v>19</v>
      </c>
      <c r="H21" s="45">
        <v>20</v>
      </c>
      <c r="I21" s="46">
        <v>21</v>
      </c>
      <c r="J21" s="47"/>
      <c r="K21" s="44">
        <v>22</v>
      </c>
      <c r="L21" s="45">
        <v>23</v>
      </c>
      <c r="M21" s="45">
        <v>24</v>
      </c>
      <c r="N21" s="46">
        <v>25</v>
      </c>
      <c r="O21" s="300" t="s">
        <v>62</v>
      </c>
      <c r="P21" s="301"/>
      <c r="Q21" s="301"/>
      <c r="R21" s="301"/>
      <c r="S21" s="301"/>
      <c r="T21" s="301"/>
      <c r="U21" s="301"/>
      <c r="V21" s="301"/>
      <c r="W21" s="301"/>
      <c r="X21" s="301"/>
      <c r="Y21" s="301"/>
      <c r="Z21" s="301"/>
      <c r="AA21" s="301"/>
      <c r="AB21" s="301"/>
      <c r="AC21" s="301"/>
      <c r="AD21" s="301"/>
      <c r="AE21" s="301"/>
      <c r="AF21" s="301"/>
      <c r="AG21" s="301"/>
      <c r="AH21" s="301"/>
      <c r="AI21" s="301"/>
      <c r="AJ21" s="301"/>
      <c r="AK21" s="301"/>
      <c r="AL21" s="302"/>
      <c r="AM21" s="68"/>
      <c r="AN21" s="68"/>
      <c r="AO21" s="68"/>
      <c r="AP21" s="68"/>
      <c r="AQ21" s="68"/>
    </row>
    <row r="22" spans="1:43" ht="36" customHeight="1">
      <c r="A22" s="347"/>
      <c r="B22" s="348"/>
      <c r="C22" s="309"/>
      <c r="D22" s="290"/>
      <c r="E22" s="290"/>
      <c r="F22" s="284"/>
      <c r="G22" s="79" t="str">
        <f>MID($N$69,1,1)</f>
        <v/>
      </c>
      <c r="H22" s="80" t="str">
        <f>MID($N$69,2,1)</f>
        <v/>
      </c>
      <c r="I22" s="81" t="str">
        <f>MID($N$69,3,1)</f>
        <v/>
      </c>
      <c r="J22" s="48" t="s">
        <v>63</v>
      </c>
      <c r="K22" s="79" t="str">
        <f>MID($N$69,4,1)</f>
        <v/>
      </c>
      <c r="L22" s="80" t="str">
        <f>MID($N$69,5,1)</f>
        <v/>
      </c>
      <c r="M22" s="80" t="str">
        <f>MID($N$69,6,1)</f>
        <v/>
      </c>
      <c r="N22" s="81" t="str">
        <f>MID($N$69,7,1)</f>
        <v/>
      </c>
      <c r="O22" s="349"/>
      <c r="P22" s="350"/>
      <c r="Q22" s="350"/>
      <c r="R22" s="350"/>
      <c r="S22" s="350"/>
      <c r="T22" s="350"/>
      <c r="U22" s="350"/>
      <c r="V22" s="350"/>
      <c r="W22" s="350"/>
      <c r="X22" s="350"/>
      <c r="Y22" s="350"/>
      <c r="Z22" s="350"/>
      <c r="AA22" s="350"/>
      <c r="AB22" s="350"/>
      <c r="AC22" s="350"/>
      <c r="AD22" s="350"/>
      <c r="AE22" s="350"/>
      <c r="AF22" s="350"/>
      <c r="AG22" s="350"/>
      <c r="AH22" s="350"/>
      <c r="AI22" s="350"/>
      <c r="AJ22" s="350"/>
      <c r="AK22" s="350"/>
      <c r="AL22" s="351"/>
      <c r="AM22" s="68"/>
      <c r="AN22" s="68"/>
      <c r="AO22" s="68"/>
      <c r="AP22" s="68"/>
      <c r="AQ22" s="68"/>
    </row>
    <row r="23" spans="1:43" ht="15" customHeight="1">
      <c r="A23" s="338" t="s">
        <v>64</v>
      </c>
      <c r="B23" s="267"/>
      <c r="C23" s="267"/>
      <c r="D23" s="290"/>
      <c r="E23" s="290"/>
      <c r="F23" s="284"/>
      <c r="G23" s="32">
        <v>26</v>
      </c>
      <c r="H23" s="34">
        <v>27</v>
      </c>
      <c r="I23" s="34">
        <v>28</v>
      </c>
      <c r="J23" s="34">
        <v>29</v>
      </c>
      <c r="K23" s="34">
        <v>30</v>
      </c>
      <c r="L23" s="34">
        <v>31</v>
      </c>
      <c r="M23" s="34">
        <v>32</v>
      </c>
      <c r="N23" s="34">
        <v>33</v>
      </c>
      <c r="O23" s="34">
        <v>34</v>
      </c>
      <c r="P23" s="34">
        <v>35</v>
      </c>
      <c r="Q23" s="34">
        <v>36</v>
      </c>
      <c r="R23" s="34">
        <v>37</v>
      </c>
      <c r="S23" s="34">
        <v>38</v>
      </c>
      <c r="T23" s="34">
        <v>39</v>
      </c>
      <c r="U23" s="34">
        <v>40</v>
      </c>
      <c r="V23" s="34">
        <v>41</v>
      </c>
      <c r="W23" s="34">
        <v>42</v>
      </c>
      <c r="X23" s="34">
        <v>43</v>
      </c>
      <c r="Y23" s="34">
        <v>44</v>
      </c>
      <c r="Z23" s="34">
        <v>45</v>
      </c>
      <c r="AA23" s="34">
        <v>46</v>
      </c>
      <c r="AB23" s="34">
        <v>47</v>
      </c>
      <c r="AC23" s="34">
        <v>48</v>
      </c>
      <c r="AD23" s="34">
        <v>49</v>
      </c>
      <c r="AE23" s="34">
        <v>50</v>
      </c>
      <c r="AF23" s="34">
        <v>51</v>
      </c>
      <c r="AG23" s="34">
        <v>52</v>
      </c>
      <c r="AH23" s="34">
        <v>53</v>
      </c>
      <c r="AI23" s="34">
        <v>54</v>
      </c>
      <c r="AJ23" s="34">
        <v>55</v>
      </c>
      <c r="AK23" s="34">
        <v>56</v>
      </c>
      <c r="AL23" s="49">
        <v>57</v>
      </c>
      <c r="AM23" s="68"/>
      <c r="AN23" s="68"/>
      <c r="AO23" s="68"/>
      <c r="AP23" s="68"/>
      <c r="AQ23" s="68"/>
    </row>
    <row r="24" spans="1:43" ht="36" customHeight="1">
      <c r="A24" s="338"/>
      <c r="B24" s="267"/>
      <c r="C24" s="267"/>
      <c r="D24" s="292"/>
      <c r="E24" s="292"/>
      <c r="F24" s="285"/>
      <c r="G24" s="89" t="str">
        <f>MID($N$70,1,1)</f>
        <v/>
      </c>
      <c r="H24" s="90" t="str">
        <f>MID($N$70,2,1)</f>
        <v/>
      </c>
      <c r="I24" s="90" t="str">
        <f>MID($N$70,3,1)</f>
        <v/>
      </c>
      <c r="J24" s="90" t="str">
        <f>MID($N$70,4,1)</f>
        <v/>
      </c>
      <c r="K24" s="90" t="str">
        <f>MID($N$70,5,1)</f>
        <v/>
      </c>
      <c r="L24" s="90" t="str">
        <f>MID($N$70,6,1)</f>
        <v/>
      </c>
      <c r="M24" s="90" t="str">
        <f>MID($N$70,7,1)</f>
        <v/>
      </c>
      <c r="N24" s="90" t="str">
        <f>MID($N$70,8,1)</f>
        <v/>
      </c>
      <c r="O24" s="90" t="str">
        <f>MID($N$70,9,1)</f>
        <v/>
      </c>
      <c r="P24" s="90" t="str">
        <f>MID($N$70,10,1)</f>
        <v/>
      </c>
      <c r="Q24" s="90" t="str">
        <f>MID($N$70,11,1)</f>
        <v/>
      </c>
      <c r="R24" s="90" t="str">
        <f>MID($N$70,12,1)</f>
        <v/>
      </c>
      <c r="S24" s="90" t="str">
        <f>MID($N$70,13,1)</f>
        <v/>
      </c>
      <c r="T24" s="90" t="str">
        <f>MID($N$70,14,1)</f>
        <v/>
      </c>
      <c r="U24" s="90" t="str">
        <f>MID($N$70,15,1)</f>
        <v/>
      </c>
      <c r="V24" s="90" t="str">
        <f>MID($N$70,16,1)</f>
        <v/>
      </c>
      <c r="W24" s="90" t="str">
        <f>MID($N$70,17,1)</f>
        <v/>
      </c>
      <c r="X24" s="90" t="str">
        <f>MID($N$70,18,1)</f>
        <v/>
      </c>
      <c r="Y24" s="90" t="str">
        <f>MID($N$70,19,1)</f>
        <v/>
      </c>
      <c r="Z24" s="90" t="str">
        <f>MID($N$70,20,1)</f>
        <v/>
      </c>
      <c r="AA24" s="90" t="str">
        <f>MID($N$70,21,1)</f>
        <v/>
      </c>
      <c r="AB24" s="90" t="str">
        <f>MID($N$70,22,1)</f>
        <v/>
      </c>
      <c r="AC24" s="90" t="str">
        <f>MID($N$70,23,1)</f>
        <v/>
      </c>
      <c r="AD24" s="90" t="str">
        <f>MID($N$70,24,1)</f>
        <v/>
      </c>
      <c r="AE24" s="90" t="str">
        <f>MID($N$70,25,1)</f>
        <v/>
      </c>
      <c r="AF24" s="90" t="str">
        <f>MID($N$70,26,1)</f>
        <v/>
      </c>
      <c r="AG24" s="90" t="str">
        <f>MID($N$70,27,1)</f>
        <v/>
      </c>
      <c r="AH24" s="90" t="str">
        <f>MID($N$70,28,1)</f>
        <v/>
      </c>
      <c r="AI24" s="90" t="str">
        <f>MID($N$70,29,1)</f>
        <v/>
      </c>
      <c r="AJ24" s="90" t="str">
        <f>MID($N$70,30,1)</f>
        <v/>
      </c>
      <c r="AK24" s="90" t="str">
        <f>MID($N$70,31,1)</f>
        <v/>
      </c>
      <c r="AL24" s="91" t="str">
        <f>MID($N$70,32,1)</f>
        <v/>
      </c>
      <c r="AM24" s="68"/>
      <c r="AN24" s="68"/>
      <c r="AO24" s="68"/>
      <c r="AP24" s="68"/>
      <c r="AQ24" s="68"/>
    </row>
    <row r="25" spans="1:43" ht="15" customHeight="1">
      <c r="A25" s="338"/>
      <c r="B25" s="267"/>
      <c r="C25" s="267"/>
      <c r="D25" s="309" t="s">
        <v>65</v>
      </c>
      <c r="E25" s="267"/>
      <c r="F25" s="267"/>
      <c r="G25" s="50"/>
      <c r="H25" s="342" t="str">
        <f>IF(N71="","",N71)</f>
        <v/>
      </c>
      <c r="I25" s="342"/>
      <c r="J25" s="342"/>
      <c r="K25" s="342"/>
      <c r="L25" s="342"/>
      <c r="M25" s="342"/>
      <c r="N25" s="342"/>
      <c r="O25" s="342"/>
      <c r="P25" s="342"/>
      <c r="Q25" s="342"/>
      <c r="R25" s="342"/>
      <c r="S25" s="342"/>
      <c r="T25" s="342"/>
      <c r="U25" s="342"/>
      <c r="V25" s="342"/>
      <c r="W25" s="342"/>
      <c r="X25" s="342"/>
      <c r="Y25" s="342"/>
      <c r="Z25" s="342"/>
      <c r="AA25" s="342"/>
      <c r="AB25" s="342"/>
      <c r="AC25" s="342"/>
      <c r="AD25" s="342"/>
      <c r="AE25" s="342"/>
      <c r="AF25" s="342"/>
      <c r="AG25" s="342"/>
      <c r="AH25" s="342"/>
      <c r="AI25" s="342"/>
      <c r="AJ25" s="342"/>
      <c r="AK25" s="342"/>
      <c r="AL25" s="51"/>
      <c r="AM25" s="68"/>
      <c r="AN25" s="68"/>
      <c r="AO25" s="68"/>
      <c r="AP25" s="68"/>
      <c r="AQ25" s="68"/>
    </row>
    <row r="26" spans="1:43" ht="32.1" customHeight="1">
      <c r="A26" s="338"/>
      <c r="B26" s="267"/>
      <c r="C26" s="267"/>
      <c r="D26" s="309"/>
      <c r="E26" s="267"/>
      <c r="F26" s="267"/>
      <c r="G26" s="52"/>
      <c r="H26" s="352"/>
      <c r="I26" s="352"/>
      <c r="J26" s="352"/>
      <c r="K26" s="352"/>
      <c r="L26" s="352"/>
      <c r="M26" s="352"/>
      <c r="N26" s="352"/>
      <c r="O26" s="352"/>
      <c r="P26" s="352"/>
      <c r="Q26" s="352"/>
      <c r="R26" s="352"/>
      <c r="S26" s="352"/>
      <c r="T26" s="352"/>
      <c r="U26" s="352"/>
      <c r="V26" s="352"/>
      <c r="W26" s="352"/>
      <c r="X26" s="352"/>
      <c r="Y26" s="352"/>
      <c r="Z26" s="352"/>
      <c r="AA26" s="352"/>
      <c r="AB26" s="352"/>
      <c r="AC26" s="352"/>
      <c r="AD26" s="352"/>
      <c r="AE26" s="352"/>
      <c r="AF26" s="352"/>
      <c r="AG26" s="352"/>
      <c r="AH26" s="352"/>
      <c r="AI26" s="352"/>
      <c r="AJ26" s="352"/>
      <c r="AK26" s="352"/>
      <c r="AL26" s="53"/>
      <c r="AM26" s="68"/>
      <c r="AN26" s="68"/>
      <c r="AO26" s="68"/>
      <c r="AP26" s="68"/>
      <c r="AQ26" s="68"/>
    </row>
    <row r="27" spans="1:43" ht="15" customHeight="1">
      <c r="A27" s="338" t="s">
        <v>66</v>
      </c>
      <c r="B27" s="267"/>
      <c r="C27" s="267"/>
      <c r="D27" s="309" t="s">
        <v>67</v>
      </c>
      <c r="E27" s="267"/>
      <c r="F27" s="267"/>
      <c r="G27" s="32">
        <v>19</v>
      </c>
      <c r="H27" s="34">
        <v>20</v>
      </c>
      <c r="I27" s="34">
        <v>21</v>
      </c>
      <c r="J27" s="34">
        <v>22</v>
      </c>
      <c r="K27" s="34">
        <v>23</v>
      </c>
      <c r="L27" s="34">
        <v>24</v>
      </c>
      <c r="M27" s="34">
        <v>25</v>
      </c>
      <c r="N27" s="34">
        <v>26</v>
      </c>
      <c r="O27" s="34">
        <v>27</v>
      </c>
      <c r="P27" s="34">
        <v>28</v>
      </c>
      <c r="Q27" s="34">
        <v>29</v>
      </c>
      <c r="R27" s="34">
        <v>30</v>
      </c>
      <c r="S27" s="34">
        <v>31</v>
      </c>
      <c r="T27" s="34">
        <v>32</v>
      </c>
      <c r="U27" s="34">
        <v>33</v>
      </c>
      <c r="V27" s="34">
        <v>34</v>
      </c>
      <c r="W27" s="34">
        <v>35</v>
      </c>
      <c r="X27" s="34">
        <v>36</v>
      </c>
      <c r="Y27" s="34">
        <v>37</v>
      </c>
      <c r="Z27" s="34">
        <v>38</v>
      </c>
      <c r="AA27" s="34">
        <v>39</v>
      </c>
      <c r="AB27" s="34">
        <v>40</v>
      </c>
      <c r="AC27" s="34">
        <v>41</v>
      </c>
      <c r="AD27" s="34">
        <v>42</v>
      </c>
      <c r="AE27" s="34">
        <v>43</v>
      </c>
      <c r="AF27" s="34">
        <v>44</v>
      </c>
      <c r="AG27" s="34">
        <v>45</v>
      </c>
      <c r="AH27" s="34">
        <v>46</v>
      </c>
      <c r="AI27" s="34">
        <v>47</v>
      </c>
      <c r="AJ27" s="34">
        <v>48</v>
      </c>
      <c r="AK27" s="34">
        <v>49</v>
      </c>
      <c r="AL27" s="49">
        <v>50</v>
      </c>
      <c r="AM27" s="68"/>
      <c r="AN27" s="68"/>
      <c r="AO27" s="68"/>
      <c r="AP27" s="68"/>
      <c r="AQ27" s="68"/>
    </row>
    <row r="28" spans="1:43" ht="36" customHeight="1">
      <c r="A28" s="338"/>
      <c r="B28" s="267"/>
      <c r="C28" s="267"/>
      <c r="D28" s="309"/>
      <c r="E28" s="267"/>
      <c r="F28" s="267"/>
      <c r="G28" s="89" t="str">
        <f>MID($N$72,1,1)</f>
        <v/>
      </c>
      <c r="H28" s="90" t="str">
        <f>MID($N$72,2,1)</f>
        <v/>
      </c>
      <c r="I28" s="90" t="str">
        <f>MID($N$72,3,1)</f>
        <v/>
      </c>
      <c r="J28" s="90" t="str">
        <f>MID($N$72,4,1)</f>
        <v/>
      </c>
      <c r="K28" s="90" t="str">
        <f>MID($N$72,5,1)</f>
        <v/>
      </c>
      <c r="L28" s="90" t="str">
        <f>MID($N$72,6,1)</f>
        <v/>
      </c>
      <c r="M28" s="90" t="str">
        <f>MID($N$72,7,1)</f>
        <v/>
      </c>
      <c r="N28" s="90" t="str">
        <f>MID($N$72,8,1)</f>
        <v/>
      </c>
      <c r="O28" s="90" t="str">
        <f>MID($N$72,9,1)</f>
        <v/>
      </c>
      <c r="P28" s="90" t="str">
        <f>MID($N$72,10,1)</f>
        <v/>
      </c>
      <c r="Q28" s="90" t="str">
        <f>MID($N$72,11,1)</f>
        <v/>
      </c>
      <c r="R28" s="90" t="str">
        <f>MID($N$72,12,1)</f>
        <v/>
      </c>
      <c r="S28" s="90" t="str">
        <f>MID($N$72,13,1)</f>
        <v/>
      </c>
      <c r="T28" s="90" t="str">
        <f>MID($N$72,14,1)</f>
        <v/>
      </c>
      <c r="U28" s="90" t="str">
        <f>MID($N$72,15,1)</f>
        <v/>
      </c>
      <c r="V28" s="90" t="str">
        <f>MID($N$72,16,1)</f>
        <v/>
      </c>
      <c r="W28" s="90" t="str">
        <f>MID($N$72,17,1)</f>
        <v/>
      </c>
      <c r="X28" s="90" t="str">
        <f>MID($N$72,18,1)</f>
        <v/>
      </c>
      <c r="Y28" s="90" t="str">
        <f>MID($N$72,19,1)</f>
        <v/>
      </c>
      <c r="Z28" s="90" t="str">
        <f>MID($N$72,20,1)</f>
        <v/>
      </c>
      <c r="AA28" s="90" t="str">
        <f>MID($N$72,21,1)</f>
        <v/>
      </c>
      <c r="AB28" s="90" t="str">
        <f>MID($N$72,22,1)</f>
        <v/>
      </c>
      <c r="AC28" s="90" t="str">
        <f>MID($N$72,23,1)</f>
        <v/>
      </c>
      <c r="AD28" s="90" t="str">
        <f>MID($N$72,24,1)</f>
        <v/>
      </c>
      <c r="AE28" s="90" t="str">
        <f>MID($N$72,25,1)</f>
        <v/>
      </c>
      <c r="AF28" s="90" t="str">
        <f>MID($N$72,26,1)</f>
        <v/>
      </c>
      <c r="AG28" s="90" t="str">
        <f>MID($N$72,27,1)</f>
        <v/>
      </c>
      <c r="AH28" s="90" t="str">
        <f>MID($N$72,28,1)</f>
        <v/>
      </c>
      <c r="AI28" s="90" t="str">
        <f>MID($N$72,29,1)</f>
        <v/>
      </c>
      <c r="AJ28" s="90" t="str">
        <f>MID($N$72,30,1)</f>
        <v/>
      </c>
      <c r="AK28" s="90" t="str">
        <f>MID($N$72,31,1)</f>
        <v/>
      </c>
      <c r="AL28" s="91" t="str">
        <f>MID($N$72,32,1)</f>
        <v/>
      </c>
      <c r="AM28" s="68"/>
      <c r="AN28" s="68"/>
      <c r="AO28" s="68"/>
      <c r="AP28" s="68"/>
      <c r="AQ28" s="68"/>
    </row>
    <row r="29" spans="1:43" ht="15" customHeight="1">
      <c r="A29" s="338"/>
      <c r="B29" s="267"/>
      <c r="C29" s="267"/>
      <c r="D29" s="309" t="s">
        <v>68</v>
      </c>
      <c r="E29" s="267"/>
      <c r="F29" s="267"/>
      <c r="G29" s="54"/>
      <c r="H29" s="339" t="str">
        <f>IF(N73="","",N73)</f>
        <v/>
      </c>
      <c r="I29" s="339"/>
      <c r="J29" s="339"/>
      <c r="K29" s="339"/>
      <c r="L29" s="339"/>
      <c r="M29" s="339"/>
      <c r="N29" s="339"/>
      <c r="O29" s="339"/>
      <c r="P29" s="339"/>
      <c r="Q29" s="339"/>
      <c r="R29" s="339"/>
      <c r="S29" s="339"/>
      <c r="T29" s="339"/>
      <c r="U29" s="339"/>
      <c r="V29" s="339"/>
      <c r="W29" s="339"/>
      <c r="X29" s="339"/>
      <c r="Y29" s="339"/>
      <c r="Z29" s="339"/>
      <c r="AA29" s="339"/>
      <c r="AB29" s="339"/>
      <c r="AC29" s="339"/>
      <c r="AD29" s="339"/>
      <c r="AE29" s="339"/>
      <c r="AF29" s="339"/>
      <c r="AG29" s="339"/>
      <c r="AH29" s="339"/>
      <c r="AI29" s="339"/>
      <c r="AJ29" s="339"/>
      <c r="AK29" s="339"/>
      <c r="AL29" s="55"/>
      <c r="AM29" s="68"/>
      <c r="AN29" s="68"/>
      <c r="AO29" s="68"/>
      <c r="AP29" s="68"/>
      <c r="AQ29" s="68"/>
    </row>
    <row r="30" spans="1:43" ht="32.1" customHeight="1">
      <c r="A30" s="338"/>
      <c r="B30" s="267"/>
      <c r="C30" s="267"/>
      <c r="D30" s="309"/>
      <c r="E30" s="267"/>
      <c r="F30" s="267"/>
      <c r="G30" s="56"/>
      <c r="H30" s="340"/>
      <c r="I30" s="340"/>
      <c r="J30" s="340"/>
      <c r="K30" s="340"/>
      <c r="L30" s="340"/>
      <c r="M30" s="340"/>
      <c r="N30" s="340"/>
      <c r="O30" s="340"/>
      <c r="P30" s="340"/>
      <c r="Q30" s="340"/>
      <c r="R30" s="340"/>
      <c r="S30" s="340"/>
      <c r="T30" s="340"/>
      <c r="U30" s="340"/>
      <c r="V30" s="340"/>
      <c r="W30" s="340"/>
      <c r="X30" s="340"/>
      <c r="Y30" s="340"/>
      <c r="Z30" s="340"/>
      <c r="AA30" s="340"/>
      <c r="AB30" s="340"/>
      <c r="AC30" s="340"/>
      <c r="AD30" s="340"/>
      <c r="AE30" s="340"/>
      <c r="AF30" s="340"/>
      <c r="AG30" s="340"/>
      <c r="AH30" s="340"/>
      <c r="AI30" s="340"/>
      <c r="AJ30" s="340"/>
      <c r="AK30" s="340"/>
      <c r="AL30" s="57"/>
      <c r="AM30" s="68"/>
      <c r="AN30" s="68"/>
      <c r="AO30" s="68"/>
      <c r="AP30" s="68"/>
      <c r="AQ30" s="68"/>
    </row>
    <row r="31" spans="1:43" ht="15" customHeight="1">
      <c r="A31" s="338" t="s">
        <v>69</v>
      </c>
      <c r="B31" s="267"/>
      <c r="C31" s="267"/>
      <c r="D31" s="309" t="s">
        <v>70</v>
      </c>
      <c r="E31" s="267"/>
      <c r="F31" s="267"/>
      <c r="G31" s="32">
        <v>19</v>
      </c>
      <c r="H31" s="34">
        <v>20</v>
      </c>
      <c r="I31" s="34">
        <v>21</v>
      </c>
      <c r="J31" s="34">
        <v>22</v>
      </c>
      <c r="K31" s="34">
        <v>23</v>
      </c>
      <c r="L31" s="34">
        <v>24</v>
      </c>
      <c r="M31" s="34">
        <v>25</v>
      </c>
      <c r="N31" s="34">
        <v>26</v>
      </c>
      <c r="O31" s="34">
        <v>27</v>
      </c>
      <c r="P31" s="34">
        <v>28</v>
      </c>
      <c r="Q31" s="34">
        <v>29</v>
      </c>
      <c r="R31" s="34">
        <v>30</v>
      </c>
      <c r="S31" s="34">
        <v>31</v>
      </c>
      <c r="T31" s="34">
        <v>32</v>
      </c>
      <c r="U31" s="34">
        <v>33</v>
      </c>
      <c r="V31" s="34">
        <v>34</v>
      </c>
      <c r="W31" s="34">
        <v>35</v>
      </c>
      <c r="X31" s="34">
        <v>36</v>
      </c>
      <c r="Y31" s="34">
        <v>37</v>
      </c>
      <c r="Z31" s="34">
        <v>38</v>
      </c>
      <c r="AA31" s="34">
        <v>39</v>
      </c>
      <c r="AB31" s="34">
        <v>40</v>
      </c>
      <c r="AC31" s="34">
        <v>41</v>
      </c>
      <c r="AD31" s="34">
        <v>42</v>
      </c>
      <c r="AE31" s="34">
        <v>43</v>
      </c>
      <c r="AF31" s="34">
        <v>44</v>
      </c>
      <c r="AG31" s="34">
        <v>45</v>
      </c>
      <c r="AH31" s="34">
        <v>46</v>
      </c>
      <c r="AI31" s="34">
        <v>47</v>
      </c>
      <c r="AJ31" s="34">
        <v>48</v>
      </c>
      <c r="AK31" s="34">
        <v>49</v>
      </c>
      <c r="AL31" s="49">
        <v>50</v>
      </c>
      <c r="AM31" s="68"/>
      <c r="AN31" s="68"/>
      <c r="AO31" s="68"/>
      <c r="AP31" s="68"/>
      <c r="AQ31" s="68"/>
    </row>
    <row r="32" spans="1:43" ht="36" customHeight="1">
      <c r="A32" s="338"/>
      <c r="B32" s="267"/>
      <c r="C32" s="267"/>
      <c r="D32" s="309"/>
      <c r="E32" s="267"/>
      <c r="F32" s="267"/>
      <c r="G32" s="89" t="str">
        <f>MID($N$74,1,1)</f>
        <v/>
      </c>
      <c r="H32" s="90" t="str">
        <f>MID($N$74,2,1)</f>
        <v/>
      </c>
      <c r="I32" s="90" t="str">
        <f>MID($N$74,3,1)</f>
        <v/>
      </c>
      <c r="J32" s="90" t="str">
        <f>MID($N$74,4,1)</f>
        <v/>
      </c>
      <c r="K32" s="90" t="str">
        <f>MID($N$74,5,1)</f>
        <v/>
      </c>
      <c r="L32" s="90" t="str">
        <f>MID($N$74,6,1)</f>
        <v/>
      </c>
      <c r="M32" s="90" t="str">
        <f>MID($N$74,7,1)</f>
        <v/>
      </c>
      <c r="N32" s="90" t="str">
        <f>MID($N$74,8,1)</f>
        <v/>
      </c>
      <c r="O32" s="90" t="str">
        <f>MID($N$74,9,1)</f>
        <v/>
      </c>
      <c r="P32" s="90" t="str">
        <f>MID($N$74,10,1)</f>
        <v/>
      </c>
      <c r="Q32" s="90" t="str">
        <f>MID($N$74,11,1)</f>
        <v/>
      </c>
      <c r="R32" s="90" t="str">
        <f>MID($N$74,12,1)</f>
        <v/>
      </c>
      <c r="S32" s="90" t="str">
        <f>MID($N$74,13,1)</f>
        <v/>
      </c>
      <c r="T32" s="90" t="str">
        <f>MID($N$74,14,1)</f>
        <v/>
      </c>
      <c r="U32" s="90" t="str">
        <f>MID($N$74,15,1)</f>
        <v/>
      </c>
      <c r="V32" s="90" t="str">
        <f>MID($N$74,16,1)</f>
        <v/>
      </c>
      <c r="W32" s="90" t="str">
        <f>MID($N$74,17,1)</f>
        <v/>
      </c>
      <c r="X32" s="90" t="str">
        <f>MID($N$74,18,1)</f>
        <v/>
      </c>
      <c r="Y32" s="90" t="str">
        <f>MID($N$74,19,1)</f>
        <v/>
      </c>
      <c r="Z32" s="90" t="str">
        <f>MID($N$74,20,1)</f>
        <v/>
      </c>
      <c r="AA32" s="90" t="str">
        <f>MID($N$74,21,1)</f>
        <v/>
      </c>
      <c r="AB32" s="90" t="str">
        <f>MID($N$74,22,1)</f>
        <v/>
      </c>
      <c r="AC32" s="90" t="str">
        <f>MID($N$74,23,1)</f>
        <v/>
      </c>
      <c r="AD32" s="90" t="str">
        <f>MID($N$74,24,1)</f>
        <v/>
      </c>
      <c r="AE32" s="90" t="str">
        <f>MID($N$74,25,1)</f>
        <v/>
      </c>
      <c r="AF32" s="90" t="str">
        <f>MID($N$74,26,1)</f>
        <v/>
      </c>
      <c r="AG32" s="90" t="str">
        <f>MID($N$74,27,1)</f>
        <v/>
      </c>
      <c r="AH32" s="90" t="str">
        <f>MID($N$74,28,1)</f>
        <v/>
      </c>
      <c r="AI32" s="90" t="str">
        <f>MID($N$74,29,1)</f>
        <v/>
      </c>
      <c r="AJ32" s="90" t="str">
        <f>MID($N$74,30,1)</f>
        <v/>
      </c>
      <c r="AK32" s="90" t="str">
        <f>MID($N$74,31,1)</f>
        <v/>
      </c>
      <c r="AL32" s="91" t="str">
        <f>MID($N$74,32,1)</f>
        <v/>
      </c>
      <c r="AM32" s="68"/>
      <c r="AN32" s="68"/>
      <c r="AO32" s="68"/>
      <c r="AP32" s="68"/>
      <c r="AQ32" s="68"/>
    </row>
    <row r="33" spans="1:43" ht="15" customHeight="1">
      <c r="A33" s="338"/>
      <c r="B33" s="267"/>
      <c r="C33" s="267"/>
      <c r="D33" s="309" t="s">
        <v>71</v>
      </c>
      <c r="E33" s="267"/>
      <c r="F33" s="267"/>
      <c r="G33" s="54"/>
      <c r="H33" s="342" t="str">
        <f>IF(N75="","",N75)</f>
        <v/>
      </c>
      <c r="I33" s="342"/>
      <c r="J33" s="342"/>
      <c r="K33" s="342"/>
      <c r="L33" s="342"/>
      <c r="M33" s="342"/>
      <c r="N33" s="342"/>
      <c r="O33" s="342"/>
      <c r="P33" s="342"/>
      <c r="Q33" s="342"/>
      <c r="R33" s="342"/>
      <c r="S33" s="342"/>
      <c r="T33" s="342"/>
      <c r="U33" s="342"/>
      <c r="V33" s="342"/>
      <c r="W33" s="342"/>
      <c r="X33" s="342"/>
      <c r="Y33" s="342"/>
      <c r="Z33" s="342"/>
      <c r="AA33" s="342"/>
      <c r="AB33" s="342"/>
      <c r="AC33" s="342"/>
      <c r="AD33" s="342"/>
      <c r="AE33" s="342"/>
      <c r="AF33" s="342"/>
      <c r="AG33" s="342"/>
      <c r="AH33" s="342"/>
      <c r="AI33" s="342"/>
      <c r="AJ33" s="342"/>
      <c r="AK33" s="342"/>
      <c r="AL33" s="55"/>
      <c r="AM33" s="68"/>
      <c r="AN33" s="68"/>
      <c r="AO33" s="68"/>
      <c r="AP33" s="68"/>
      <c r="AQ33" s="68"/>
    </row>
    <row r="34" spans="1:43" ht="32.1" customHeight="1" thickBot="1">
      <c r="A34" s="341"/>
      <c r="B34" s="268"/>
      <c r="C34" s="268"/>
      <c r="D34" s="310"/>
      <c r="E34" s="268"/>
      <c r="F34" s="268"/>
      <c r="G34" s="58"/>
      <c r="H34" s="343"/>
      <c r="I34" s="343"/>
      <c r="J34" s="343"/>
      <c r="K34" s="343"/>
      <c r="L34" s="343"/>
      <c r="M34" s="343"/>
      <c r="N34" s="343"/>
      <c r="O34" s="343"/>
      <c r="P34" s="343"/>
      <c r="Q34" s="343"/>
      <c r="R34" s="343"/>
      <c r="S34" s="343"/>
      <c r="T34" s="343"/>
      <c r="U34" s="343"/>
      <c r="V34" s="343"/>
      <c r="W34" s="343"/>
      <c r="X34" s="343"/>
      <c r="Y34" s="343"/>
      <c r="Z34" s="343"/>
      <c r="AA34" s="343"/>
      <c r="AB34" s="343"/>
      <c r="AC34" s="343"/>
      <c r="AD34" s="343"/>
      <c r="AE34" s="343"/>
      <c r="AF34" s="343"/>
      <c r="AG34" s="343"/>
      <c r="AH34" s="343"/>
      <c r="AI34" s="343"/>
      <c r="AJ34" s="343"/>
      <c r="AK34" s="343"/>
      <c r="AL34" s="59"/>
      <c r="AM34" s="68"/>
      <c r="AN34" s="68"/>
      <c r="AO34" s="68"/>
      <c r="AP34" s="68"/>
      <c r="AQ34" s="68"/>
    </row>
    <row r="35" spans="1:43" ht="24.95" customHeight="1" thickBot="1">
      <c r="A35" s="68"/>
      <c r="B35" s="68"/>
      <c r="C35" s="68"/>
      <c r="D35" s="68"/>
      <c r="E35" s="68"/>
      <c r="F35" s="68"/>
      <c r="G35" s="68"/>
      <c r="H35" s="68"/>
      <c r="I35" s="68"/>
      <c r="J35" s="68"/>
      <c r="K35" s="68"/>
      <c r="L35" s="68"/>
      <c r="M35" s="68"/>
      <c r="N35" s="68"/>
      <c r="O35" s="68"/>
      <c r="P35" s="68"/>
      <c r="Q35" s="68"/>
      <c r="R35" s="68"/>
      <c r="S35" s="68"/>
      <c r="T35" s="68"/>
      <c r="U35" s="68"/>
      <c r="V35" s="68"/>
      <c r="W35" s="68"/>
      <c r="X35" s="68"/>
      <c r="Y35" s="68"/>
      <c r="Z35" s="68"/>
      <c r="AA35" s="68"/>
      <c r="AB35" s="68"/>
      <c r="AC35" s="68"/>
      <c r="AD35" s="68"/>
      <c r="AE35" s="68"/>
      <c r="AF35" s="68"/>
      <c r="AG35" s="68"/>
      <c r="AH35" s="68"/>
      <c r="AI35" s="68"/>
      <c r="AJ35" s="68"/>
      <c r="AK35" s="68"/>
      <c r="AL35" s="68"/>
      <c r="AM35" s="69"/>
      <c r="AN35" s="69"/>
      <c r="AO35" s="69"/>
      <c r="AP35" s="69"/>
      <c r="AQ35" s="69"/>
    </row>
    <row r="36" spans="1:43" ht="27.95" customHeight="1" thickBot="1">
      <c r="A36" s="311" t="s">
        <v>72</v>
      </c>
      <c r="B36" s="312"/>
      <c r="C36" s="312"/>
      <c r="D36" s="312"/>
      <c r="E36" s="312"/>
      <c r="F36" s="312"/>
      <c r="G36" s="312"/>
      <c r="H36" s="312"/>
      <c r="I36" s="312"/>
      <c r="J36" s="312"/>
      <c r="K36" s="312"/>
      <c r="L36" s="312"/>
      <c r="M36" s="312"/>
      <c r="N36" s="312"/>
      <c r="O36" s="312"/>
      <c r="P36" s="312"/>
      <c r="Q36" s="312"/>
      <c r="R36" s="312"/>
      <c r="S36" s="312"/>
      <c r="T36" s="312"/>
      <c r="U36" s="312"/>
      <c r="V36" s="312"/>
      <c r="W36" s="312"/>
      <c r="X36" s="312"/>
      <c r="Y36" s="312"/>
      <c r="Z36" s="313"/>
      <c r="AA36" s="68"/>
      <c r="AB36" s="68"/>
      <c r="AC36" s="68"/>
      <c r="AD36" s="68"/>
      <c r="AE36" s="68"/>
      <c r="AF36" s="68"/>
      <c r="AG36" s="68"/>
      <c r="AH36" s="68"/>
      <c r="AI36" s="68"/>
      <c r="AJ36" s="68"/>
      <c r="AK36" s="68"/>
      <c r="AL36" s="68"/>
      <c r="AM36" s="68"/>
      <c r="AN36" s="68"/>
      <c r="AO36" s="68"/>
      <c r="AP36" s="68"/>
      <c r="AQ36" s="68"/>
    </row>
    <row r="37" spans="1:43" ht="12" customHeight="1" thickBot="1">
      <c r="A37" s="68"/>
      <c r="B37" s="69"/>
      <c r="C37" s="69"/>
      <c r="D37" s="69"/>
      <c r="E37" s="69"/>
      <c r="F37" s="69"/>
      <c r="G37" s="69"/>
      <c r="H37" s="69"/>
      <c r="I37" s="69"/>
      <c r="J37" s="69"/>
      <c r="K37" s="69"/>
      <c r="L37" s="69"/>
      <c r="M37" s="69"/>
      <c r="N37" s="69"/>
      <c r="O37" s="69"/>
      <c r="P37" s="69"/>
      <c r="Q37" s="69"/>
      <c r="R37" s="69"/>
      <c r="S37" s="69"/>
      <c r="T37" s="69"/>
      <c r="U37" s="69"/>
      <c r="V37" s="69"/>
      <c r="W37" s="69"/>
      <c r="X37" s="69"/>
      <c r="Y37" s="69"/>
      <c r="Z37" s="69"/>
      <c r="AA37" s="69"/>
      <c r="AB37" s="69"/>
      <c r="AC37" s="69"/>
      <c r="AD37" s="69"/>
      <c r="AE37" s="69"/>
      <c r="AF37" s="69"/>
      <c r="AG37" s="69"/>
      <c r="AH37" s="69"/>
      <c r="AI37" s="69"/>
      <c r="AJ37" s="69"/>
      <c r="AK37" s="69"/>
      <c r="AL37" s="69"/>
      <c r="AM37" s="69"/>
      <c r="AN37" s="69"/>
      <c r="AO37" s="69"/>
      <c r="AP37" s="69"/>
      <c r="AQ37" s="69"/>
    </row>
    <row r="38" spans="1:43" ht="15.95" customHeight="1">
      <c r="A38" s="314" t="s">
        <v>73</v>
      </c>
      <c r="B38" s="288"/>
      <c r="C38" s="283"/>
      <c r="D38" s="355" t="s">
        <v>74</v>
      </c>
      <c r="E38" s="345"/>
      <c r="F38" s="345"/>
      <c r="G38" s="345"/>
      <c r="H38" s="345"/>
      <c r="I38" s="345"/>
      <c r="J38" s="345"/>
      <c r="K38" s="345"/>
      <c r="L38" s="345"/>
      <c r="M38" s="345"/>
      <c r="N38" s="345"/>
      <c r="O38" s="345"/>
      <c r="P38" s="345"/>
      <c r="Q38" s="345"/>
      <c r="R38" s="345"/>
      <c r="S38" s="345"/>
      <c r="T38" s="345"/>
      <c r="U38" s="345"/>
      <c r="V38" s="345"/>
      <c r="W38" s="345"/>
      <c r="X38" s="345"/>
      <c r="Y38" s="345"/>
      <c r="Z38" s="346"/>
      <c r="AA38" s="356" t="s">
        <v>75</v>
      </c>
      <c r="AB38" s="356"/>
      <c r="AC38" s="356"/>
      <c r="AD38" s="356"/>
      <c r="AE38" s="356"/>
      <c r="AF38" s="356"/>
      <c r="AG38" s="356"/>
      <c r="AH38" s="355" t="s">
        <v>76</v>
      </c>
      <c r="AI38" s="345"/>
      <c r="AJ38" s="345"/>
      <c r="AK38" s="345"/>
      <c r="AL38" s="345"/>
      <c r="AM38" s="345"/>
      <c r="AN38" s="345"/>
      <c r="AO38" s="345"/>
      <c r="AP38" s="345"/>
      <c r="AQ38" s="357"/>
    </row>
    <row r="39" spans="1:43" ht="32.1" customHeight="1">
      <c r="A39" s="354"/>
      <c r="B39" s="290"/>
      <c r="C39" s="284"/>
      <c r="D39" s="303" t="s">
        <v>77</v>
      </c>
      <c r="E39" s="304"/>
      <c r="F39" s="304"/>
      <c r="G39" s="304"/>
      <c r="H39" s="304"/>
      <c r="I39" s="304"/>
      <c r="J39" s="304"/>
      <c r="K39" s="304"/>
      <c r="L39" s="304"/>
      <c r="M39" s="304"/>
      <c r="N39" s="304"/>
      <c r="O39" s="304"/>
      <c r="P39" s="304"/>
      <c r="Q39" s="304"/>
      <c r="R39" s="304"/>
      <c r="S39" s="304"/>
      <c r="T39" s="304"/>
      <c r="U39" s="304"/>
      <c r="V39" s="304"/>
      <c r="W39" s="304"/>
      <c r="X39" s="304"/>
      <c r="Y39" s="304"/>
      <c r="Z39" s="358"/>
      <c r="AA39" s="60" t="s">
        <v>45</v>
      </c>
      <c r="AB39" s="359" t="s">
        <v>46</v>
      </c>
      <c r="AC39" s="359"/>
      <c r="AD39" s="359" t="s">
        <v>47</v>
      </c>
      <c r="AE39" s="359"/>
      <c r="AF39" s="359" t="s">
        <v>48</v>
      </c>
      <c r="AG39" s="359"/>
      <c r="AH39" s="360" t="s">
        <v>78</v>
      </c>
      <c r="AI39" s="361"/>
      <c r="AJ39" s="361"/>
      <c r="AK39" s="361"/>
      <c r="AL39" s="361"/>
      <c r="AM39" s="361"/>
      <c r="AN39" s="361"/>
      <c r="AO39" s="361"/>
      <c r="AP39" s="361"/>
      <c r="AQ39" s="362"/>
    </row>
    <row r="40" spans="1:43" ht="15" customHeight="1">
      <c r="A40" s="354"/>
      <c r="B40" s="290"/>
      <c r="C40" s="284"/>
      <c r="D40" s="267" t="s">
        <v>79</v>
      </c>
      <c r="E40" s="267"/>
      <c r="F40" s="267"/>
      <c r="G40" s="32">
        <v>19</v>
      </c>
      <c r="H40" s="34">
        <v>20</v>
      </c>
      <c r="I40" s="34">
        <v>21</v>
      </c>
      <c r="J40" s="34">
        <v>22</v>
      </c>
      <c r="K40" s="34">
        <v>23</v>
      </c>
      <c r="L40" s="34">
        <v>24</v>
      </c>
      <c r="M40" s="34">
        <v>25</v>
      </c>
      <c r="N40" s="34">
        <v>26</v>
      </c>
      <c r="O40" s="34">
        <v>27</v>
      </c>
      <c r="P40" s="34">
        <v>28</v>
      </c>
      <c r="Q40" s="34">
        <v>29</v>
      </c>
      <c r="R40" s="34">
        <v>30</v>
      </c>
      <c r="S40" s="34">
        <v>31</v>
      </c>
      <c r="T40" s="34">
        <v>32</v>
      </c>
      <c r="U40" s="34">
        <v>33</v>
      </c>
      <c r="V40" s="34">
        <v>34</v>
      </c>
      <c r="W40" s="34">
        <v>35</v>
      </c>
      <c r="X40" s="34">
        <v>36</v>
      </c>
      <c r="Y40" s="34">
        <v>37</v>
      </c>
      <c r="Z40" s="33">
        <v>38</v>
      </c>
      <c r="AA40" s="39">
        <v>39</v>
      </c>
      <c r="AB40" s="32">
        <v>40</v>
      </c>
      <c r="AC40" s="33">
        <v>41</v>
      </c>
      <c r="AD40" s="32">
        <v>42</v>
      </c>
      <c r="AE40" s="33">
        <v>43</v>
      </c>
      <c r="AF40" s="32">
        <v>44</v>
      </c>
      <c r="AG40" s="33">
        <v>45</v>
      </c>
      <c r="AH40" s="32">
        <v>46</v>
      </c>
      <c r="AI40" s="34">
        <v>47</v>
      </c>
      <c r="AJ40" s="34">
        <v>48</v>
      </c>
      <c r="AK40" s="34">
        <v>49</v>
      </c>
      <c r="AL40" s="34">
        <v>50</v>
      </c>
      <c r="AM40" s="34">
        <v>51</v>
      </c>
      <c r="AN40" s="34">
        <v>52</v>
      </c>
      <c r="AO40" s="34">
        <v>53</v>
      </c>
      <c r="AP40" s="34">
        <v>54</v>
      </c>
      <c r="AQ40" s="49">
        <v>55</v>
      </c>
    </row>
    <row r="41" spans="1:43" ht="36" customHeight="1" thickBot="1">
      <c r="A41" s="315"/>
      <c r="B41" s="316"/>
      <c r="C41" s="317"/>
      <c r="D41" s="268"/>
      <c r="E41" s="268"/>
      <c r="F41" s="268"/>
      <c r="G41" s="86" t="str">
        <f>MID($N$77,1,1)</f>
        <v/>
      </c>
      <c r="H41" s="87" t="str">
        <f>MID($N$77,2,1)</f>
        <v/>
      </c>
      <c r="I41" s="87" t="str">
        <f>MID($N$77,3,1)</f>
        <v/>
      </c>
      <c r="J41" s="87" t="str">
        <f>MID($N$77,4,1)</f>
        <v/>
      </c>
      <c r="K41" s="87" t="str">
        <f>MID($N$77,5,1)</f>
        <v/>
      </c>
      <c r="L41" s="87" t="str">
        <f>MID($N$77,6,1)</f>
        <v/>
      </c>
      <c r="M41" s="87" t="str">
        <f>MID($N$77,7,1)</f>
        <v/>
      </c>
      <c r="N41" s="87" t="str">
        <f>MID($N$77,8,1)</f>
        <v/>
      </c>
      <c r="O41" s="87" t="str">
        <f>MID($N$77,9,1)</f>
        <v/>
      </c>
      <c r="P41" s="87" t="str">
        <f>MID($N$77,10,1)</f>
        <v/>
      </c>
      <c r="Q41" s="87" t="str">
        <f>MID($N$77,11,1)</f>
        <v/>
      </c>
      <c r="R41" s="87" t="str">
        <f>MID($N$77,12,1)</f>
        <v/>
      </c>
      <c r="S41" s="87" t="str">
        <f>MID($N$77,13,1)</f>
        <v/>
      </c>
      <c r="T41" s="87" t="str">
        <f>MID($N$77,14,1)</f>
        <v/>
      </c>
      <c r="U41" s="87" t="str">
        <f>MID($N$77,15,1)</f>
        <v/>
      </c>
      <c r="V41" s="87" t="str">
        <f>MID($N$77,16,1)</f>
        <v/>
      </c>
      <c r="W41" s="87" t="str">
        <f>MID($N$77,17,1)</f>
        <v/>
      </c>
      <c r="X41" s="87" t="str">
        <f>MID($N$77,18,1)</f>
        <v/>
      </c>
      <c r="Y41" s="87" t="str">
        <f>MID($N$77,19,1)</f>
        <v/>
      </c>
      <c r="Z41" s="88" t="str">
        <f>MID($N$77,20,1)</f>
        <v/>
      </c>
      <c r="AA41" s="77" t="str">
        <f>MID($N$79,1,1)</f>
        <v/>
      </c>
      <c r="AB41" s="74" t="str">
        <f>MID($N$79,2,1)</f>
        <v/>
      </c>
      <c r="AC41" s="75" t="str">
        <f>MID($N$79,3,1)</f>
        <v/>
      </c>
      <c r="AD41" s="74" t="str">
        <f>MID($N$79,4,1)</f>
        <v/>
      </c>
      <c r="AE41" s="75" t="str">
        <f>MID($N$79,5,1)</f>
        <v/>
      </c>
      <c r="AF41" s="74" t="str">
        <f>MID($N$79,6,1)</f>
        <v/>
      </c>
      <c r="AG41" s="75" t="str">
        <f>MID($N$79,7,1)</f>
        <v/>
      </c>
      <c r="AH41" s="74" t="str">
        <f>MID($N$80,1,1)</f>
        <v/>
      </c>
      <c r="AI41" s="76" t="str">
        <f>MID($N$80,2,1)</f>
        <v/>
      </c>
      <c r="AJ41" s="76" t="str">
        <f>MID($N$80,3,1)</f>
        <v/>
      </c>
      <c r="AK41" s="76" t="str">
        <f>MID($N$80,4,1)</f>
        <v/>
      </c>
      <c r="AL41" s="76" t="str">
        <f>MID($N$80,5,1)</f>
        <v/>
      </c>
      <c r="AM41" s="76" t="str">
        <f>MID($N$80,6,1)</f>
        <v/>
      </c>
      <c r="AN41" s="76" t="str">
        <f>MID($N$80,7,1)</f>
        <v/>
      </c>
      <c r="AO41" s="76" t="str">
        <f>MID($N$80,8,1)</f>
        <v/>
      </c>
      <c r="AP41" s="76" t="str">
        <f>MID($N$80,9,1)</f>
        <v/>
      </c>
      <c r="AQ41" s="82" t="str">
        <f>MID($N$80,10,1)</f>
        <v/>
      </c>
    </row>
    <row r="42" spans="1:43" ht="12" customHeight="1" thickBot="1">
      <c r="A42" s="68"/>
      <c r="B42" s="68"/>
      <c r="C42" s="68"/>
      <c r="D42" s="68"/>
      <c r="E42" s="68"/>
      <c r="F42" s="68"/>
      <c r="G42" s="68"/>
      <c r="H42" s="68"/>
      <c r="I42" s="68"/>
      <c r="J42" s="68"/>
      <c r="K42" s="68"/>
      <c r="L42" s="68"/>
      <c r="M42" s="68"/>
      <c r="N42" s="68"/>
      <c r="O42" s="68"/>
      <c r="P42" s="68"/>
      <c r="Q42" s="68"/>
      <c r="R42" s="68"/>
      <c r="S42" s="68"/>
      <c r="T42" s="68"/>
      <c r="U42" s="68"/>
      <c r="V42" s="68"/>
      <c r="W42" s="68"/>
      <c r="X42" s="68"/>
      <c r="Y42" s="68"/>
      <c r="Z42" s="68"/>
      <c r="AA42" s="68"/>
      <c r="AB42" s="68"/>
      <c r="AC42" s="68"/>
      <c r="AD42" s="68"/>
      <c r="AE42" s="68"/>
      <c r="AF42" s="68"/>
      <c r="AG42" s="68"/>
      <c r="AH42" s="68"/>
      <c r="AI42" s="68"/>
      <c r="AJ42" s="68"/>
      <c r="AK42" s="68"/>
      <c r="AL42" s="68"/>
      <c r="AM42" s="68"/>
      <c r="AN42" s="68"/>
      <c r="AO42" s="68"/>
      <c r="AP42" s="68"/>
      <c r="AQ42" s="68"/>
    </row>
    <row r="43" spans="1:43" ht="15" customHeight="1">
      <c r="A43" s="314" t="s">
        <v>80</v>
      </c>
      <c r="B43" s="288"/>
      <c r="C43" s="283"/>
      <c r="D43" s="300" t="s">
        <v>81</v>
      </c>
      <c r="E43" s="301"/>
      <c r="F43" s="301"/>
      <c r="G43" s="301"/>
      <c r="H43" s="318"/>
      <c r="I43" s="353">
        <v>71</v>
      </c>
      <c r="J43" s="353"/>
      <c r="K43" s="353"/>
      <c r="L43" s="353"/>
      <c r="M43" s="353"/>
      <c r="N43" s="353"/>
      <c r="O43" s="353"/>
      <c r="P43" s="353"/>
      <c r="Q43" s="353"/>
      <c r="R43" s="353">
        <v>72</v>
      </c>
      <c r="S43" s="353"/>
      <c r="T43" s="353"/>
      <c r="U43" s="353"/>
      <c r="V43" s="353"/>
      <c r="W43" s="353"/>
      <c r="X43" s="353"/>
      <c r="Y43" s="353"/>
      <c r="Z43" s="331">
        <v>74</v>
      </c>
      <c r="AA43" s="332"/>
      <c r="AB43" s="332"/>
      <c r="AC43" s="332"/>
      <c r="AD43" s="332"/>
      <c r="AE43" s="332"/>
      <c r="AF43" s="332"/>
      <c r="AG43" s="332"/>
      <c r="AH43" s="333"/>
      <c r="AI43" s="353">
        <v>75</v>
      </c>
      <c r="AJ43" s="353"/>
      <c r="AK43" s="353"/>
      <c r="AL43" s="353"/>
      <c r="AM43" s="353"/>
      <c r="AN43" s="353"/>
      <c r="AO43" s="353"/>
      <c r="AP43" s="353"/>
      <c r="AQ43" s="363"/>
    </row>
    <row r="44" spans="1:43" ht="36" customHeight="1" thickBot="1">
      <c r="A44" s="315"/>
      <c r="B44" s="316"/>
      <c r="C44" s="317"/>
      <c r="D44" s="306"/>
      <c r="E44" s="307"/>
      <c r="F44" s="307"/>
      <c r="G44" s="307"/>
      <c r="H44" s="319"/>
      <c r="I44" s="268" t="s">
        <v>82</v>
      </c>
      <c r="J44" s="268"/>
      <c r="K44" s="268"/>
      <c r="L44" s="268"/>
      <c r="M44" s="268"/>
      <c r="N44" s="268"/>
      <c r="O44" s="268"/>
      <c r="P44" s="364" t="str">
        <f>IF(MIDB($N$81,1,1)="1","①","１")</f>
        <v>１</v>
      </c>
      <c r="Q44" s="364"/>
      <c r="R44" s="268" t="s">
        <v>83</v>
      </c>
      <c r="S44" s="268"/>
      <c r="T44" s="268"/>
      <c r="U44" s="268"/>
      <c r="V44" s="268"/>
      <c r="W44" s="268"/>
      <c r="X44" s="364" t="str">
        <f>IF(MIDB($N$82,1,1)="1","①","１")</f>
        <v>１</v>
      </c>
      <c r="Y44" s="364"/>
      <c r="Z44" s="335" t="s">
        <v>84</v>
      </c>
      <c r="AA44" s="336"/>
      <c r="AB44" s="336"/>
      <c r="AC44" s="336"/>
      <c r="AD44" s="336"/>
      <c r="AE44" s="336"/>
      <c r="AF44" s="310"/>
      <c r="AG44" s="364" t="str">
        <f>IF(MIDB($N$83,1,1)="1","①","１")</f>
        <v>１</v>
      </c>
      <c r="AH44" s="364"/>
      <c r="AI44" s="268" t="s">
        <v>85</v>
      </c>
      <c r="AJ44" s="268"/>
      <c r="AK44" s="268"/>
      <c r="AL44" s="268"/>
      <c r="AM44" s="268"/>
      <c r="AN44" s="268"/>
      <c r="AO44" s="268"/>
      <c r="AP44" s="364" t="str">
        <f>IF(MIDB($N$84,1,1)="1","①","１")</f>
        <v>１</v>
      </c>
      <c r="AQ44" s="365"/>
    </row>
    <row r="45" spans="1:43" ht="12" customHeight="1" thickBot="1">
      <c r="A45" s="68"/>
      <c r="B45" s="68"/>
      <c r="C45" s="68"/>
      <c r="D45" s="68"/>
      <c r="E45" s="68"/>
      <c r="F45" s="68"/>
      <c r="G45" s="68"/>
      <c r="H45" s="68"/>
      <c r="I45" s="68"/>
      <c r="J45" s="68"/>
      <c r="K45" s="68"/>
      <c r="L45" s="68"/>
      <c r="M45" s="68"/>
      <c r="N45" s="68"/>
      <c r="O45" s="68"/>
      <c r="P45" s="68"/>
      <c r="Q45" s="68"/>
      <c r="R45" s="68"/>
      <c r="S45" s="68"/>
      <c r="T45" s="68"/>
      <c r="U45" s="68"/>
      <c r="V45" s="68"/>
      <c r="W45" s="68"/>
      <c r="X45" s="68"/>
      <c r="Y45" s="68"/>
      <c r="Z45" s="68"/>
      <c r="AA45" s="68"/>
      <c r="AB45" s="68"/>
      <c r="AC45" s="68"/>
      <c r="AD45" s="68"/>
      <c r="AE45" s="68"/>
      <c r="AF45" s="68"/>
      <c r="AG45" s="68"/>
      <c r="AH45" s="68"/>
      <c r="AI45" s="68"/>
      <c r="AJ45" s="68"/>
      <c r="AK45" s="68"/>
      <c r="AL45" s="68"/>
      <c r="AM45" s="68"/>
      <c r="AN45" s="68"/>
      <c r="AO45" s="68"/>
      <c r="AP45" s="68"/>
      <c r="AQ45" s="68"/>
    </row>
    <row r="46" spans="1:43" ht="15" customHeight="1">
      <c r="A46" s="314" t="s">
        <v>86</v>
      </c>
      <c r="B46" s="288"/>
      <c r="C46" s="283"/>
      <c r="D46" s="300" t="s">
        <v>87</v>
      </c>
      <c r="E46" s="301"/>
      <c r="F46" s="301"/>
      <c r="G46" s="301"/>
      <c r="H46" s="301"/>
      <c r="I46" s="301"/>
      <c r="J46" s="301"/>
      <c r="K46" s="301"/>
      <c r="L46" s="301"/>
      <c r="M46" s="301"/>
      <c r="N46" s="301"/>
      <c r="O46" s="318"/>
      <c r="P46" s="356" t="s">
        <v>88</v>
      </c>
      <c r="Q46" s="356"/>
      <c r="R46" s="355"/>
      <c r="S46" s="325" t="s">
        <v>58</v>
      </c>
      <c r="T46" s="326"/>
      <c r="U46" s="326"/>
      <c r="V46" s="326"/>
      <c r="W46" s="326"/>
      <c r="X46" s="326"/>
      <c r="Y46" s="326"/>
      <c r="Z46" s="326"/>
      <c r="AA46" s="326"/>
      <c r="AB46" s="326"/>
      <c r="AC46" s="326" t="s">
        <v>59</v>
      </c>
      <c r="AD46" s="326"/>
      <c r="AE46" s="326"/>
      <c r="AF46" s="326"/>
      <c r="AG46" s="326"/>
      <c r="AH46" s="326"/>
      <c r="AI46" s="326"/>
      <c r="AJ46" s="326"/>
      <c r="AK46" s="326"/>
      <c r="AL46" s="327"/>
      <c r="AM46" s="68"/>
      <c r="AN46" s="68"/>
      <c r="AO46" s="68"/>
      <c r="AP46" s="68"/>
      <c r="AQ46" s="68"/>
    </row>
    <row r="47" spans="1:43" ht="36" customHeight="1" thickBot="1">
      <c r="A47" s="315"/>
      <c r="B47" s="316"/>
      <c r="C47" s="317"/>
      <c r="D47" s="306"/>
      <c r="E47" s="307"/>
      <c r="F47" s="307"/>
      <c r="G47" s="307"/>
      <c r="H47" s="307"/>
      <c r="I47" s="307"/>
      <c r="J47" s="307"/>
      <c r="K47" s="307"/>
      <c r="L47" s="307"/>
      <c r="M47" s="307"/>
      <c r="N47" s="307"/>
      <c r="O47" s="319"/>
      <c r="P47" s="268"/>
      <c r="Q47" s="268"/>
      <c r="R47" s="335"/>
      <c r="S47" s="366" t="str">
        <f>IF(N78="","",N78)</f>
        <v/>
      </c>
      <c r="T47" s="367"/>
      <c r="U47" s="367"/>
      <c r="V47" s="367"/>
      <c r="W47" s="367"/>
      <c r="X47" s="367"/>
      <c r="Y47" s="367"/>
      <c r="Z47" s="367"/>
      <c r="AA47" s="367"/>
      <c r="AB47" s="368"/>
      <c r="AC47" s="369" t="str">
        <f>IF(T78="","",T78)</f>
        <v/>
      </c>
      <c r="AD47" s="367"/>
      <c r="AE47" s="367"/>
      <c r="AF47" s="367"/>
      <c r="AG47" s="367"/>
      <c r="AH47" s="367"/>
      <c r="AI47" s="367"/>
      <c r="AJ47" s="367"/>
      <c r="AK47" s="367"/>
      <c r="AL47" s="370"/>
      <c r="AM47" s="68"/>
      <c r="AN47" s="68"/>
      <c r="AO47" s="68"/>
      <c r="AP47" s="68"/>
      <c r="AQ47" s="68"/>
    </row>
    <row r="48" spans="1:43" ht="12" customHeight="1" thickBot="1">
      <c r="A48" s="68"/>
      <c r="B48" s="68"/>
      <c r="C48" s="68"/>
      <c r="D48" s="68"/>
      <c r="E48" s="68"/>
      <c r="F48" s="68"/>
      <c r="G48" s="68"/>
      <c r="H48" s="68"/>
      <c r="I48" s="68"/>
      <c r="J48" s="68"/>
      <c r="K48" s="68"/>
      <c r="L48" s="68"/>
      <c r="M48" s="68"/>
      <c r="N48" s="68"/>
      <c r="O48" s="68"/>
      <c r="P48" s="68"/>
      <c r="Q48" s="68"/>
      <c r="R48" s="68"/>
      <c r="S48" s="68"/>
      <c r="T48" s="68"/>
      <c r="U48" s="68"/>
      <c r="V48" s="68"/>
      <c r="W48" s="68"/>
      <c r="X48" s="68"/>
      <c r="Y48" s="68"/>
      <c r="Z48" s="68"/>
      <c r="AA48" s="68"/>
      <c r="AB48" s="68"/>
      <c r="AC48" s="68"/>
      <c r="AD48" s="68"/>
      <c r="AE48" s="68"/>
      <c r="AF48" s="68"/>
      <c r="AG48" s="68"/>
      <c r="AH48" s="68"/>
      <c r="AI48" s="68"/>
      <c r="AJ48" s="68"/>
      <c r="AK48" s="68"/>
      <c r="AL48" s="68"/>
      <c r="AM48" s="68"/>
      <c r="AN48" s="68"/>
      <c r="AO48" s="68"/>
      <c r="AP48" s="68"/>
      <c r="AQ48" s="68"/>
    </row>
    <row r="49" spans="1:44" ht="15.95" customHeight="1">
      <c r="A49" s="314" t="s">
        <v>89</v>
      </c>
      <c r="B49" s="288"/>
      <c r="C49" s="288"/>
      <c r="D49" s="300" t="s">
        <v>90</v>
      </c>
      <c r="E49" s="301"/>
      <c r="F49" s="301"/>
      <c r="G49" s="301"/>
      <c r="H49" s="301"/>
      <c r="I49" s="301"/>
      <c r="J49" s="301"/>
      <c r="K49" s="301"/>
      <c r="L49" s="301"/>
      <c r="M49" s="301"/>
      <c r="N49" s="301"/>
      <c r="O49" s="301"/>
      <c r="P49" s="301"/>
      <c r="Q49" s="301"/>
      <c r="R49" s="301"/>
      <c r="S49" s="301"/>
      <c r="T49" s="301"/>
      <c r="U49" s="301"/>
      <c r="V49" s="301"/>
      <c r="W49" s="301"/>
      <c r="X49" s="301"/>
      <c r="Y49" s="318"/>
      <c r="Z49" s="287" t="s">
        <v>91</v>
      </c>
      <c r="AA49" s="371"/>
      <c r="AB49" s="344" t="s">
        <v>92</v>
      </c>
      <c r="AC49" s="345"/>
      <c r="AD49" s="345"/>
      <c r="AE49" s="345"/>
      <c r="AF49" s="345"/>
      <c r="AG49" s="345"/>
      <c r="AH49" s="346"/>
      <c r="AI49" s="300" t="s">
        <v>93</v>
      </c>
      <c r="AJ49" s="301"/>
      <c r="AK49" s="301"/>
      <c r="AL49" s="301"/>
      <c r="AM49" s="301"/>
      <c r="AN49" s="301"/>
      <c r="AO49" s="301"/>
      <c r="AP49" s="301"/>
      <c r="AQ49" s="302"/>
    </row>
    <row r="50" spans="1:44" ht="15" customHeight="1">
      <c r="A50" s="354"/>
      <c r="B50" s="290"/>
      <c r="C50" s="290"/>
      <c r="D50" s="303"/>
      <c r="E50" s="304"/>
      <c r="F50" s="304"/>
      <c r="G50" s="304"/>
      <c r="H50" s="304"/>
      <c r="I50" s="304"/>
      <c r="J50" s="304"/>
      <c r="K50" s="304"/>
      <c r="L50" s="304"/>
      <c r="M50" s="304"/>
      <c r="N50" s="304"/>
      <c r="O50" s="304"/>
      <c r="P50" s="304"/>
      <c r="Q50" s="304"/>
      <c r="R50" s="304"/>
      <c r="S50" s="304"/>
      <c r="T50" s="304"/>
      <c r="U50" s="304"/>
      <c r="V50" s="304"/>
      <c r="W50" s="304"/>
      <c r="X50" s="304"/>
      <c r="Y50" s="358"/>
      <c r="Z50" s="291"/>
      <c r="AA50" s="372"/>
      <c r="AB50" s="61" t="s">
        <v>45</v>
      </c>
      <c r="AC50" s="294" t="s">
        <v>46</v>
      </c>
      <c r="AD50" s="309"/>
      <c r="AE50" s="294" t="s">
        <v>47</v>
      </c>
      <c r="AF50" s="309"/>
      <c r="AG50" s="294" t="s">
        <v>48</v>
      </c>
      <c r="AH50" s="309"/>
      <c r="AI50" s="303"/>
      <c r="AJ50" s="304"/>
      <c r="AK50" s="304"/>
      <c r="AL50" s="304"/>
      <c r="AM50" s="304"/>
      <c r="AN50" s="304"/>
      <c r="AO50" s="304"/>
      <c r="AP50" s="304"/>
      <c r="AQ50" s="305"/>
    </row>
    <row r="51" spans="1:44" ht="15" customHeight="1">
      <c r="A51" s="354"/>
      <c r="B51" s="290"/>
      <c r="C51" s="290"/>
      <c r="D51" s="303"/>
      <c r="E51" s="304"/>
      <c r="F51" s="304"/>
      <c r="G51" s="304"/>
      <c r="H51" s="304"/>
      <c r="I51" s="304"/>
      <c r="J51" s="304"/>
      <c r="K51" s="304"/>
      <c r="L51" s="304"/>
      <c r="M51" s="304"/>
      <c r="N51" s="304"/>
      <c r="O51" s="304"/>
      <c r="P51" s="304"/>
      <c r="Q51" s="304"/>
      <c r="R51" s="304"/>
      <c r="S51" s="304"/>
      <c r="T51" s="304"/>
      <c r="U51" s="304"/>
      <c r="V51" s="304"/>
      <c r="W51" s="304"/>
      <c r="X51" s="304"/>
      <c r="Y51" s="358"/>
      <c r="Z51" s="386">
        <v>56</v>
      </c>
      <c r="AA51" s="387"/>
      <c r="AB51" s="62">
        <v>57</v>
      </c>
      <c r="AC51" s="63">
        <v>58</v>
      </c>
      <c r="AD51" s="64">
        <v>59</v>
      </c>
      <c r="AE51" s="63">
        <v>60</v>
      </c>
      <c r="AF51" s="64">
        <v>61</v>
      </c>
      <c r="AG51" s="63">
        <v>62</v>
      </c>
      <c r="AH51" s="64">
        <v>63</v>
      </c>
      <c r="AI51" s="303"/>
      <c r="AJ51" s="304"/>
      <c r="AK51" s="304"/>
      <c r="AL51" s="304"/>
      <c r="AM51" s="304"/>
      <c r="AN51" s="304"/>
      <c r="AO51" s="304"/>
      <c r="AP51" s="304"/>
      <c r="AQ51" s="305"/>
    </row>
    <row r="52" spans="1:44" ht="36" customHeight="1" thickBot="1">
      <c r="A52" s="315"/>
      <c r="B52" s="316"/>
      <c r="C52" s="316"/>
      <c r="D52" s="306"/>
      <c r="E52" s="307"/>
      <c r="F52" s="307"/>
      <c r="G52" s="307"/>
      <c r="H52" s="307"/>
      <c r="I52" s="307"/>
      <c r="J52" s="307"/>
      <c r="K52" s="307"/>
      <c r="L52" s="307"/>
      <c r="M52" s="307"/>
      <c r="N52" s="307"/>
      <c r="O52" s="307"/>
      <c r="P52" s="307"/>
      <c r="Q52" s="307"/>
      <c r="R52" s="307"/>
      <c r="S52" s="307"/>
      <c r="T52" s="307"/>
      <c r="U52" s="307"/>
      <c r="V52" s="307"/>
      <c r="W52" s="307"/>
      <c r="X52" s="307"/>
      <c r="Y52" s="319"/>
      <c r="Z52" s="373" t="str">
        <f>MID($N$86,1,1)</f>
        <v/>
      </c>
      <c r="AA52" s="374"/>
      <c r="AB52" s="83" t="str">
        <f>MID($N$87,1,1)</f>
        <v/>
      </c>
      <c r="AC52" s="84" t="str">
        <f>MID($N$87,2,1)</f>
        <v/>
      </c>
      <c r="AD52" s="85" t="str">
        <f>MID($N$87,3,1)</f>
        <v/>
      </c>
      <c r="AE52" s="84" t="str">
        <f>MID($N$87,4,1)</f>
        <v/>
      </c>
      <c r="AF52" s="85" t="str">
        <f>MID($N$87,5,1)</f>
        <v/>
      </c>
      <c r="AG52" s="84" t="str">
        <f>MID($N$87,6,1)</f>
        <v/>
      </c>
      <c r="AH52" s="85" t="str">
        <f>MID($N$87,7,1)</f>
        <v/>
      </c>
      <c r="AI52" s="306"/>
      <c r="AJ52" s="307"/>
      <c r="AK52" s="307"/>
      <c r="AL52" s="307"/>
      <c r="AM52" s="307"/>
      <c r="AN52" s="307"/>
      <c r="AO52" s="307"/>
      <c r="AP52" s="307"/>
      <c r="AQ52" s="308"/>
    </row>
    <row r="53" spans="1:44" ht="13.5" customHeight="1">
      <c r="A53" s="121"/>
      <c r="B53" s="121"/>
      <c r="C53" s="121"/>
      <c r="D53" s="121"/>
      <c r="E53" s="121"/>
      <c r="F53" s="121"/>
      <c r="G53" s="121"/>
      <c r="H53" s="121"/>
      <c r="I53" s="121"/>
      <c r="J53" s="121"/>
      <c r="K53" s="121"/>
      <c r="L53" s="121"/>
      <c r="M53" s="121"/>
      <c r="AF53" s="109"/>
      <c r="AG53" s="109"/>
      <c r="AH53" s="109"/>
      <c r="AI53" s="109"/>
      <c r="AJ53" s="109"/>
      <c r="AK53" s="109"/>
      <c r="AL53" s="109"/>
      <c r="AM53" s="109"/>
      <c r="AN53" s="109"/>
      <c r="AO53" s="109"/>
      <c r="AP53" s="109"/>
      <c r="AQ53" s="109"/>
      <c r="AR53" s="109"/>
    </row>
    <row r="54" spans="1:44" ht="20.100000000000001" hidden="1" customHeight="1">
      <c r="A54" s="122"/>
      <c r="B54" s="123" t="s">
        <v>94</v>
      </c>
      <c r="C54" s="123"/>
      <c r="D54" s="123"/>
      <c r="E54" s="123"/>
      <c r="F54" s="123"/>
      <c r="G54" s="123"/>
      <c r="H54" s="123"/>
      <c r="I54" s="123"/>
      <c r="J54" s="123"/>
      <c r="K54" s="123"/>
      <c r="L54" s="123"/>
      <c r="M54" s="123"/>
      <c r="N54" s="19"/>
      <c r="O54" s="19"/>
      <c r="P54" s="19"/>
      <c r="Q54" s="20"/>
      <c r="R54" s="20"/>
      <c r="S54" s="20"/>
      <c r="T54" s="24"/>
      <c r="U54" s="24"/>
      <c r="V54" s="24"/>
      <c r="W54" s="24"/>
      <c r="X54" s="24"/>
      <c r="Y54" s="24"/>
      <c r="Z54" s="24"/>
      <c r="AA54" s="24"/>
      <c r="AB54" s="24"/>
      <c r="AC54" s="24"/>
      <c r="AD54" s="24"/>
      <c r="AE54" s="24"/>
      <c r="AF54" s="112"/>
      <c r="AG54" s="112"/>
      <c r="AH54" s="112"/>
      <c r="AI54" s="112"/>
      <c r="AJ54" s="112"/>
      <c r="AK54" s="112"/>
      <c r="AL54" s="112"/>
      <c r="AM54" s="112"/>
      <c r="AN54" s="112"/>
      <c r="AO54" s="112"/>
      <c r="AP54" s="112"/>
      <c r="AQ54" s="112"/>
      <c r="AR54" s="111"/>
    </row>
    <row r="55" spans="1:44" ht="9.9499999999999993" hidden="1" customHeight="1">
      <c r="A55" s="122"/>
      <c r="B55" s="122"/>
      <c r="C55" s="122"/>
      <c r="D55" s="122"/>
      <c r="E55" s="122"/>
      <c r="F55" s="122"/>
      <c r="G55" s="122"/>
      <c r="H55" s="122"/>
      <c r="I55" s="122"/>
      <c r="J55" s="122"/>
      <c r="K55" s="122"/>
      <c r="L55" s="122"/>
      <c r="M55" s="122"/>
      <c r="N55" s="24"/>
      <c r="O55" s="24"/>
      <c r="P55" s="24"/>
      <c r="Q55" s="24"/>
      <c r="R55" s="24"/>
      <c r="S55" s="24"/>
      <c r="T55" s="24"/>
      <c r="U55" s="24"/>
      <c r="V55" s="24"/>
      <c r="W55" s="24"/>
      <c r="X55" s="24"/>
      <c r="Y55" s="24"/>
      <c r="Z55" s="24"/>
      <c r="AA55" s="24"/>
      <c r="AB55" s="24"/>
      <c r="AC55" s="24"/>
      <c r="AD55" s="24"/>
      <c r="AE55" s="24"/>
      <c r="AF55" s="112"/>
      <c r="AG55" s="112"/>
      <c r="AH55" s="112"/>
      <c r="AI55" s="112"/>
      <c r="AJ55" s="112"/>
      <c r="AK55" s="112"/>
      <c r="AL55" s="112"/>
      <c r="AM55" s="112"/>
      <c r="AN55" s="112"/>
      <c r="AO55" s="112"/>
      <c r="AP55" s="112"/>
      <c r="AQ55" s="112"/>
      <c r="AR55" s="111"/>
    </row>
    <row r="56" spans="1:44" ht="20.100000000000001" hidden="1" customHeight="1">
      <c r="A56" s="124"/>
      <c r="B56" s="28" t="s">
        <v>95</v>
      </c>
      <c r="C56" s="28"/>
      <c r="D56" s="28"/>
      <c r="E56" s="28"/>
      <c r="F56" s="28"/>
      <c r="G56" s="28"/>
      <c r="H56" s="28"/>
      <c r="I56" s="28"/>
      <c r="J56" s="28"/>
      <c r="K56" s="28"/>
      <c r="L56" s="28"/>
      <c r="M56" s="124"/>
      <c r="N56" s="382" t="str">
        <f>IF(入力フォーム!J3&lt;&gt;"",IF(入力フォーム!P3="","",入力フォーム!P3),IF(入力フォーム!G7="","",入力フォーム!G7))</f>
        <v/>
      </c>
      <c r="O56" s="383"/>
      <c r="P56" s="383"/>
      <c r="Q56" s="383"/>
      <c r="R56" s="383"/>
      <c r="S56" s="384"/>
      <c r="T56" s="384"/>
      <c r="U56" s="385"/>
      <c r="V56" s="110"/>
      <c r="W56" s="110"/>
      <c r="X56" s="110"/>
      <c r="Y56" s="110"/>
      <c r="Z56" s="110"/>
      <c r="AA56" s="110"/>
      <c r="AB56" s="110"/>
      <c r="AC56" s="110"/>
      <c r="AD56" s="110"/>
      <c r="AE56" s="110"/>
      <c r="AF56" s="110"/>
      <c r="AG56" s="2"/>
      <c r="AH56" s="2"/>
      <c r="AI56" s="3"/>
      <c r="AJ56" s="3"/>
      <c r="AK56" s="3"/>
      <c r="AL56" s="8"/>
      <c r="AM56" s="8"/>
      <c r="AN56" s="8"/>
      <c r="AO56" s="110"/>
      <c r="AP56" s="112"/>
      <c r="AQ56" s="112"/>
      <c r="AR56" s="111"/>
    </row>
    <row r="57" spans="1:44" ht="20.100000000000001" hidden="1" customHeight="1">
      <c r="A57" s="124"/>
      <c r="B57" s="28" t="s">
        <v>96</v>
      </c>
      <c r="C57" s="28"/>
      <c r="D57" s="28"/>
      <c r="E57" s="28"/>
      <c r="F57" s="28"/>
      <c r="G57" s="28"/>
      <c r="H57" s="28"/>
      <c r="I57" s="28"/>
      <c r="J57" s="28"/>
      <c r="K57" s="28"/>
      <c r="L57" s="28"/>
      <c r="M57" s="124"/>
      <c r="N57" s="389" t="str">
        <f>"13"&amp;IF(入力フォーム!B3="","",入力フォーム!B3)</f>
        <v>13</v>
      </c>
      <c r="O57" s="390"/>
      <c r="P57" s="390"/>
      <c r="Q57" s="390"/>
      <c r="R57" s="391"/>
      <c r="S57" s="110"/>
      <c r="T57" s="110"/>
      <c r="U57" s="110"/>
      <c r="V57" s="110"/>
      <c r="W57" s="110"/>
      <c r="X57" s="110"/>
      <c r="Y57" s="110"/>
      <c r="Z57" s="110"/>
      <c r="AA57" s="110"/>
      <c r="AB57" s="110"/>
      <c r="AC57" s="110"/>
      <c r="AD57" s="110"/>
      <c r="AE57" s="110"/>
      <c r="AF57" s="110"/>
      <c r="AG57" s="5"/>
      <c r="AH57" s="6"/>
      <c r="AI57" s="6"/>
      <c r="AJ57" s="6"/>
      <c r="AK57" s="6"/>
      <c r="AL57" s="110"/>
      <c r="AM57" s="110"/>
      <c r="AN57" s="110"/>
      <c r="AO57" s="110"/>
      <c r="AP57" s="112"/>
      <c r="AQ57" s="112"/>
      <c r="AR57" s="111"/>
    </row>
    <row r="58" spans="1:44" ht="20.100000000000001" hidden="1" customHeight="1">
      <c r="A58" s="124"/>
      <c r="B58" s="28" t="s">
        <v>98</v>
      </c>
      <c r="C58" s="28"/>
      <c r="D58" s="28"/>
      <c r="E58" s="28"/>
      <c r="F58" s="28"/>
      <c r="G58" s="28"/>
      <c r="H58" s="28"/>
      <c r="I58" s="28"/>
      <c r="J58" s="28"/>
      <c r="K58" s="28"/>
      <c r="L58" s="28"/>
      <c r="M58" s="124"/>
      <c r="N58" s="396" t="s">
        <v>99</v>
      </c>
      <c r="O58" s="397"/>
      <c r="P58" s="397"/>
      <c r="Q58" s="397"/>
      <c r="R58" s="398"/>
      <c r="S58" s="7"/>
      <c r="T58" s="7"/>
      <c r="U58" s="7"/>
      <c r="V58" s="110"/>
      <c r="W58" s="110"/>
      <c r="X58" s="110"/>
      <c r="Y58" s="110"/>
      <c r="Z58" s="110"/>
      <c r="AA58" s="110"/>
      <c r="AB58" s="110"/>
      <c r="AC58" s="110"/>
      <c r="AD58" s="110"/>
      <c r="AE58" s="110"/>
      <c r="AF58" s="110"/>
      <c r="AG58" s="2"/>
      <c r="AH58" s="2"/>
      <c r="AI58" s="3"/>
      <c r="AJ58" s="3"/>
      <c r="AK58" s="3"/>
      <c r="AL58" s="8"/>
      <c r="AM58" s="8"/>
      <c r="AN58" s="8"/>
      <c r="AO58" s="110"/>
      <c r="AP58" s="112"/>
      <c r="AQ58" s="112"/>
      <c r="AR58" s="111"/>
    </row>
    <row r="59" spans="1:44" ht="20.100000000000001" hidden="1" customHeight="1">
      <c r="A59" s="124"/>
      <c r="B59" s="28" t="s">
        <v>100</v>
      </c>
      <c r="C59" s="28"/>
      <c r="D59" s="28"/>
      <c r="E59" s="28"/>
      <c r="F59" s="28"/>
      <c r="G59" s="28"/>
      <c r="H59" s="28"/>
      <c r="I59" s="28"/>
      <c r="J59" s="28"/>
      <c r="K59" s="28"/>
      <c r="L59" s="28"/>
      <c r="M59" s="124"/>
      <c r="N59" s="396" t="str">
        <f>IF(入力フォーム!E3="","",入力フォーム!E3)</f>
        <v/>
      </c>
      <c r="O59" s="397"/>
      <c r="P59" s="397"/>
      <c r="Q59" s="397"/>
      <c r="R59" s="398"/>
      <c r="S59" s="7"/>
      <c r="T59" s="7"/>
      <c r="U59" s="7"/>
      <c r="V59" s="110"/>
      <c r="W59" s="110"/>
      <c r="X59" s="110"/>
      <c r="Y59" s="110"/>
      <c r="Z59" s="110"/>
      <c r="AA59" s="110"/>
      <c r="AB59" s="110"/>
      <c r="AC59" s="110"/>
      <c r="AD59" s="110"/>
      <c r="AE59" s="110"/>
      <c r="AF59" s="110"/>
      <c r="AG59" s="2"/>
      <c r="AH59" s="2"/>
      <c r="AI59" s="3"/>
      <c r="AJ59" s="3"/>
      <c r="AK59" s="3"/>
      <c r="AL59" s="8"/>
      <c r="AM59" s="8"/>
      <c r="AN59" s="8"/>
      <c r="AO59" s="110"/>
      <c r="AP59" s="112"/>
      <c r="AQ59" s="112"/>
      <c r="AR59" s="111"/>
    </row>
    <row r="60" spans="1:44" ht="20.100000000000001" hidden="1" customHeight="1">
      <c r="A60" s="124"/>
      <c r="B60" s="28" t="s">
        <v>101</v>
      </c>
      <c r="C60" s="28"/>
      <c r="D60" s="28"/>
      <c r="E60" s="28"/>
      <c r="F60" s="28"/>
      <c r="G60" s="28"/>
      <c r="H60" s="28"/>
      <c r="I60" s="28"/>
      <c r="J60" s="28"/>
      <c r="K60" s="28"/>
      <c r="L60" s="28"/>
      <c r="M60" s="124"/>
      <c r="N60" s="389" t="str">
        <f>IF(入力フォーム!J3="","",入力フォーム!J3)</f>
        <v/>
      </c>
      <c r="O60" s="390"/>
      <c r="P60" s="390"/>
      <c r="Q60" s="390"/>
      <c r="R60" s="391"/>
      <c r="S60" s="110"/>
      <c r="T60" s="110"/>
      <c r="U60" s="110"/>
      <c r="V60" s="110"/>
      <c r="W60" s="110"/>
      <c r="X60" s="110"/>
      <c r="Y60" s="110"/>
      <c r="Z60" s="110"/>
      <c r="AA60" s="110"/>
      <c r="AB60" s="110"/>
      <c r="AC60" s="110"/>
      <c r="AD60" s="110"/>
      <c r="AE60" s="110"/>
      <c r="AF60" s="110"/>
      <c r="AG60" s="5"/>
      <c r="AH60" s="5"/>
      <c r="AI60" s="6"/>
      <c r="AJ60" s="6"/>
      <c r="AK60" s="6"/>
      <c r="AL60" s="110"/>
      <c r="AM60" s="110"/>
      <c r="AN60" s="110"/>
      <c r="AO60" s="110"/>
      <c r="AP60" s="112"/>
      <c r="AQ60" s="112"/>
      <c r="AR60" s="111"/>
    </row>
    <row r="61" spans="1:44" ht="20.100000000000001" hidden="1" customHeight="1">
      <c r="A61" s="124"/>
      <c r="B61" s="28" t="s">
        <v>102</v>
      </c>
      <c r="C61" s="28"/>
      <c r="D61" s="28"/>
      <c r="E61" s="28"/>
      <c r="F61" s="28"/>
      <c r="G61" s="28"/>
      <c r="H61" s="28"/>
      <c r="I61" s="28"/>
      <c r="J61" s="28"/>
      <c r="K61" s="28"/>
      <c r="L61" s="28"/>
      <c r="M61" s="9"/>
      <c r="N61" s="392" t="str">
        <f>IF(AG61="","",SUBSTITUTE(SUBSTITUTE(SUBSTITUTE(SUBSTITUTE(SUBSTITUTE(SUBSTITUTE(SUBSTITUTE(SUBSTITUTE(SUBSTITUTE(SUBSTITUTE(AG61,"ｧ","ｱ"),"ｨ","ｲ"),"ｩ","ｳ"),"ｪ","ｴ"),"ｫ","ｵ"),"ｬ","ﾔ"),"ｭ","ﾕ"),"ｮ","ﾖ"),"ｯ","ﾂ"),"ヵ","ｶ"))</f>
        <v/>
      </c>
      <c r="O61" s="393"/>
      <c r="P61" s="393"/>
      <c r="Q61" s="393"/>
      <c r="R61" s="393"/>
      <c r="S61" s="376"/>
      <c r="T61" s="376"/>
      <c r="U61" s="376"/>
      <c r="V61" s="376"/>
      <c r="W61" s="376"/>
      <c r="X61" s="376"/>
      <c r="Y61" s="377"/>
      <c r="Z61" s="110"/>
      <c r="AA61" s="110"/>
      <c r="AB61" s="110"/>
      <c r="AC61" s="110"/>
      <c r="AD61" s="110"/>
      <c r="AE61" s="110"/>
      <c r="AF61" s="108"/>
      <c r="AG61" s="120" t="str">
        <f>IF(COUNTA(入力フォーム!H9,入力フォーム!M9)&lt;2,"",入力フォーム!H9&amp;" "&amp;入力フォーム!M9)</f>
        <v/>
      </c>
      <c r="AH61" s="108"/>
      <c r="AI61" s="108"/>
      <c r="AJ61" s="108"/>
      <c r="AK61" s="6"/>
      <c r="AL61" s="6"/>
      <c r="AM61" s="6"/>
      <c r="AN61" s="6"/>
      <c r="AO61" s="6"/>
      <c r="AP61" s="112"/>
      <c r="AQ61" s="112"/>
      <c r="AR61" s="111"/>
    </row>
    <row r="62" spans="1:44" ht="20.100000000000001" hidden="1" customHeight="1">
      <c r="A62" s="124"/>
      <c r="B62" s="27"/>
      <c r="C62" s="28" t="s">
        <v>103</v>
      </c>
      <c r="D62" s="28"/>
      <c r="E62" s="28"/>
      <c r="F62" s="28"/>
      <c r="G62" s="28"/>
      <c r="H62" s="28"/>
      <c r="I62" s="28"/>
      <c r="J62" s="28"/>
      <c r="K62" s="28"/>
      <c r="L62" s="28"/>
      <c r="M62" s="9"/>
      <c r="N62" s="388" t="str">
        <f>IF(入力フォーム!G10="","",AG62&amp;AH62&amp;AI62&amp;AJ62)</f>
        <v/>
      </c>
      <c r="O62" s="384"/>
      <c r="P62" s="384"/>
      <c r="Q62" s="384"/>
      <c r="R62" s="385"/>
      <c r="S62" s="110"/>
      <c r="T62" s="110"/>
      <c r="U62" s="110"/>
      <c r="V62" s="110"/>
      <c r="W62" s="110"/>
      <c r="X62" s="110"/>
      <c r="Y62" s="7"/>
      <c r="Z62" s="7"/>
      <c r="AA62" s="8"/>
      <c r="AB62" s="8"/>
      <c r="AC62" s="110"/>
      <c r="AD62" s="110"/>
      <c r="AE62" s="110"/>
      <c r="AF62" s="110"/>
      <c r="AG62" s="125">
        <f>IF(入力フォーム!G10&gt;43585,5,IF(入力フォーム!G10&gt;32515,4,3))</f>
        <v>3</v>
      </c>
      <c r="AH62" s="125">
        <f>IF(AG62=5,IF(YEAR(入力フォーム!G10)&gt;2028,YEAR(入力フォーム!G10)-2019,"0"&amp;YEAR(入力フォーム!G10)-2018),IF(AG62=4,IF(YEAR(入力フォーム!G10)&gt;1997,YEAR(入力フォーム!G10)-1988,"0"&amp;YEAR(入力フォーム!G10)-1988),YEAR(入力フォーム!G10)-1925))</f>
        <v>-25</v>
      </c>
      <c r="AI62" s="125" t="str">
        <f>IF(MONTH(入力フォーム!G10)&gt;9,MONTH(入力フォーム!G10),"0"&amp;MONTH(入力フォーム!G10))</f>
        <v>01</v>
      </c>
      <c r="AJ62" s="125" t="str">
        <f>IF(DAY(入力フォーム!G10)&gt;9,DAY(入力フォーム!G10),"0"&amp;DAY(入力フォーム!G10))</f>
        <v>00</v>
      </c>
      <c r="AK62" s="8"/>
      <c r="AL62" s="110"/>
      <c r="AM62" s="110"/>
      <c r="AN62" s="110"/>
      <c r="AO62" s="110"/>
      <c r="AP62" s="112"/>
      <c r="AQ62" s="112"/>
      <c r="AR62" s="111"/>
    </row>
    <row r="63" spans="1:44" ht="20.100000000000001" hidden="1" customHeight="1">
      <c r="A63" s="124"/>
      <c r="B63" s="27"/>
      <c r="C63" s="28" t="s">
        <v>104</v>
      </c>
      <c r="D63" s="28"/>
      <c r="E63" s="28"/>
      <c r="F63" s="28"/>
      <c r="G63" s="28"/>
      <c r="H63" s="28"/>
      <c r="I63" s="28"/>
      <c r="J63" s="28"/>
      <c r="K63" s="28"/>
      <c r="L63" s="28"/>
      <c r="M63" s="9"/>
      <c r="N63" s="375" t="str">
        <f>IF(入力フォーム!G11="","",IF(入力フォーム!G11="男性",1,2))</f>
        <v/>
      </c>
      <c r="O63" s="377"/>
      <c r="P63" s="6"/>
      <c r="Q63" s="6"/>
      <c r="R63" s="6"/>
      <c r="S63" s="110"/>
      <c r="T63" s="110"/>
      <c r="U63" s="110"/>
      <c r="V63" s="110"/>
      <c r="W63" s="110"/>
      <c r="X63" s="110"/>
      <c r="Y63" s="110"/>
      <c r="Z63" s="110"/>
      <c r="AA63" s="110"/>
      <c r="AB63" s="110"/>
      <c r="AC63" s="110"/>
      <c r="AD63" s="110"/>
      <c r="AE63" s="110"/>
      <c r="AF63" s="110"/>
      <c r="AG63" s="5"/>
      <c r="AH63" s="6"/>
      <c r="AI63" s="6"/>
      <c r="AJ63" s="6"/>
      <c r="AK63" s="6"/>
      <c r="AL63" s="110"/>
      <c r="AM63" s="110"/>
      <c r="AN63" s="110"/>
      <c r="AO63" s="110"/>
      <c r="AP63" s="112"/>
      <c r="AQ63" s="112"/>
      <c r="AR63" s="111"/>
    </row>
    <row r="64" spans="1:44" ht="9.9499999999999993" hidden="1" customHeight="1">
      <c r="A64" s="124"/>
      <c r="B64" s="28"/>
      <c r="C64" s="28"/>
      <c r="D64" s="28"/>
      <c r="E64" s="28"/>
      <c r="F64" s="28"/>
      <c r="G64" s="28"/>
      <c r="H64" s="28"/>
      <c r="I64" s="28"/>
      <c r="J64" s="28"/>
      <c r="K64" s="28"/>
      <c r="L64" s="28"/>
      <c r="M64" s="9"/>
      <c r="N64" s="107"/>
      <c r="O64" s="107"/>
      <c r="P64" s="108"/>
      <c r="Q64" s="108"/>
      <c r="R64" s="108"/>
      <c r="S64" s="108"/>
      <c r="T64" s="108"/>
      <c r="U64" s="108"/>
      <c r="V64" s="108"/>
      <c r="W64" s="108"/>
      <c r="X64" s="108"/>
      <c r="Y64" s="108"/>
      <c r="Z64" s="110"/>
      <c r="AA64" s="110"/>
      <c r="AB64" s="110"/>
      <c r="AC64" s="110"/>
      <c r="AD64" s="110"/>
      <c r="AE64" s="110"/>
      <c r="AF64" s="110"/>
      <c r="AG64" s="108"/>
      <c r="AH64" s="108"/>
      <c r="AI64" s="108"/>
      <c r="AJ64" s="108"/>
      <c r="AK64" s="6"/>
      <c r="AL64" s="6"/>
      <c r="AM64" s="6"/>
      <c r="AN64" s="6"/>
      <c r="AO64" s="6"/>
      <c r="AP64" s="112"/>
      <c r="AQ64" s="112"/>
      <c r="AR64" s="111"/>
    </row>
    <row r="65" spans="1:44" ht="20.100000000000001" hidden="1" customHeight="1">
      <c r="A65" s="124"/>
      <c r="B65" s="28" t="s">
        <v>105</v>
      </c>
      <c r="C65" s="28"/>
      <c r="D65" s="28"/>
      <c r="E65" s="28"/>
      <c r="F65" s="28"/>
      <c r="G65" s="28"/>
      <c r="H65" s="28"/>
      <c r="I65" s="28"/>
      <c r="J65" s="28"/>
      <c r="K65" s="28"/>
      <c r="L65" s="28"/>
      <c r="M65" s="9"/>
      <c r="N65" s="378" t="str">
        <f>IF(入力フォーム!L13="","",1)</f>
        <v/>
      </c>
      <c r="O65" s="379"/>
      <c r="P65" s="116" t="s">
        <v>106</v>
      </c>
      <c r="Q65" s="116" t="s">
        <v>107</v>
      </c>
      <c r="R65" s="116"/>
      <c r="S65" s="116"/>
      <c r="T65" s="116"/>
      <c r="U65" s="116"/>
      <c r="V65" s="116"/>
      <c r="W65" s="116"/>
      <c r="X65" s="116"/>
      <c r="Y65" s="116"/>
      <c r="Z65" s="117"/>
      <c r="AA65" s="117"/>
      <c r="AB65" s="117"/>
      <c r="AC65" s="117"/>
      <c r="AD65" s="117"/>
      <c r="AE65" s="117"/>
      <c r="AF65" s="113"/>
      <c r="AG65" s="114"/>
      <c r="AH65" s="114"/>
      <c r="AI65" s="115"/>
      <c r="AJ65" s="115"/>
      <c r="AK65" s="115"/>
      <c r="AL65" s="115"/>
      <c r="AM65" s="115"/>
      <c r="AN65" s="115"/>
      <c r="AO65" s="115"/>
      <c r="AP65" s="113"/>
      <c r="AQ65" s="113"/>
      <c r="AR65" s="111"/>
    </row>
    <row r="66" spans="1:44" ht="20.100000000000001" hidden="1" customHeight="1">
      <c r="A66" s="124"/>
      <c r="B66" s="27"/>
      <c r="C66" s="28" t="s">
        <v>108</v>
      </c>
      <c r="D66" s="28"/>
      <c r="E66" s="28"/>
      <c r="F66" s="28"/>
      <c r="G66" s="28"/>
      <c r="H66" s="28" t="s">
        <v>3</v>
      </c>
      <c r="I66" s="28"/>
      <c r="J66" s="28" t="s">
        <v>4</v>
      </c>
      <c r="K66" s="28"/>
      <c r="L66" s="28"/>
      <c r="M66" s="9"/>
      <c r="N66" s="394" t="str">
        <f>IF(入力フォーム!L13="","",入力フォーム!H18)</f>
        <v/>
      </c>
      <c r="O66" s="395"/>
      <c r="P66" s="395"/>
      <c r="Q66" s="395"/>
      <c r="R66" s="395"/>
      <c r="S66" s="395"/>
      <c r="T66" s="394" t="str">
        <f>IF(入力フォーム!L13="","",入力フォーム!M18)</f>
        <v/>
      </c>
      <c r="U66" s="395"/>
      <c r="V66" s="395"/>
      <c r="W66" s="395"/>
      <c r="X66" s="395"/>
      <c r="Y66" s="395"/>
      <c r="Z66" s="110"/>
      <c r="AA66" s="110"/>
      <c r="AB66" s="110"/>
      <c r="AC66" s="110"/>
      <c r="AD66" s="110"/>
      <c r="AE66" s="110"/>
      <c r="AF66" s="110"/>
      <c r="AG66" s="11"/>
      <c r="AH66" s="11"/>
      <c r="AI66" s="110"/>
      <c r="AJ66" s="11"/>
      <c r="AK66" s="6"/>
      <c r="AL66" s="110"/>
      <c r="AM66" s="11"/>
      <c r="AN66" s="11"/>
      <c r="AO66" s="110"/>
      <c r="AP66" s="112"/>
      <c r="AQ66" s="112"/>
      <c r="AR66" s="111"/>
    </row>
    <row r="67" spans="1:44" ht="9.9499999999999993" hidden="1" customHeight="1">
      <c r="A67" s="124"/>
      <c r="B67" s="27"/>
      <c r="C67" s="28"/>
      <c r="D67" s="28"/>
      <c r="E67" s="28"/>
      <c r="F67" s="28"/>
      <c r="G67" s="28"/>
      <c r="H67" s="28"/>
      <c r="I67" s="28"/>
      <c r="J67" s="28"/>
      <c r="K67" s="28"/>
      <c r="L67" s="28"/>
      <c r="M67" s="9"/>
      <c r="N67" s="72"/>
      <c r="O67" s="106"/>
      <c r="P67" s="108"/>
      <c r="Q67" s="108"/>
      <c r="R67" s="108"/>
      <c r="S67" s="108"/>
      <c r="T67" s="11"/>
      <c r="U67" s="108"/>
      <c r="V67" s="108"/>
      <c r="W67" s="108"/>
      <c r="X67" s="108"/>
      <c r="Y67" s="108"/>
      <c r="Z67" s="110"/>
      <c r="AA67" s="110"/>
      <c r="AB67" s="110"/>
      <c r="AC67" s="110"/>
      <c r="AD67" s="110"/>
      <c r="AE67" s="110"/>
      <c r="AF67" s="110"/>
      <c r="AG67" s="11"/>
      <c r="AH67" s="11"/>
      <c r="AI67" s="110"/>
      <c r="AJ67" s="11"/>
      <c r="AK67" s="6"/>
      <c r="AL67" s="110"/>
      <c r="AM67" s="11"/>
      <c r="AN67" s="11"/>
      <c r="AO67" s="110"/>
      <c r="AP67" s="112"/>
      <c r="AQ67" s="112"/>
      <c r="AR67" s="111"/>
    </row>
    <row r="68" spans="1:44" ht="20.100000000000001" hidden="1" customHeight="1">
      <c r="A68" s="124"/>
      <c r="B68" s="28" t="s">
        <v>109</v>
      </c>
      <c r="C68" s="28"/>
      <c r="D68" s="28"/>
      <c r="E68" s="28"/>
      <c r="F68" s="28"/>
      <c r="G68" s="28"/>
      <c r="H68" s="28"/>
      <c r="I68" s="28"/>
      <c r="J68" s="28"/>
      <c r="K68" s="28"/>
      <c r="L68" s="28"/>
      <c r="M68" s="9"/>
      <c r="N68" s="380" t="str">
        <f>IF(入力フォーム!S13="","",1)</f>
        <v/>
      </c>
      <c r="O68" s="381"/>
      <c r="P68" s="117" t="s">
        <v>106</v>
      </c>
      <c r="Q68" s="117" t="s">
        <v>110</v>
      </c>
      <c r="R68" s="117"/>
      <c r="S68" s="117"/>
      <c r="T68" s="117"/>
      <c r="U68" s="117"/>
      <c r="V68" s="117"/>
      <c r="W68" s="117"/>
      <c r="X68" s="117"/>
      <c r="Y68" s="117"/>
      <c r="Z68" s="117"/>
      <c r="AA68" s="117"/>
      <c r="AB68" s="117"/>
      <c r="AC68" s="117"/>
      <c r="AD68" s="117"/>
      <c r="AE68" s="117"/>
      <c r="AF68" s="113"/>
      <c r="AG68" s="114"/>
      <c r="AH68" s="114"/>
      <c r="AI68" s="115"/>
      <c r="AJ68" s="115"/>
      <c r="AK68" s="115"/>
      <c r="AL68" s="115"/>
      <c r="AM68" s="115"/>
      <c r="AN68" s="115"/>
      <c r="AO68" s="115"/>
      <c r="AP68" s="113"/>
      <c r="AQ68" s="113"/>
      <c r="AR68" s="111"/>
    </row>
    <row r="69" spans="1:44" ht="20.100000000000001" hidden="1" customHeight="1">
      <c r="A69" s="124"/>
      <c r="B69" s="27"/>
      <c r="C69" s="28" t="s">
        <v>111</v>
      </c>
      <c r="D69" s="28"/>
      <c r="E69" s="28"/>
      <c r="F69" s="28"/>
      <c r="G69" s="28"/>
      <c r="H69" s="28"/>
      <c r="I69" s="28"/>
      <c r="J69" s="28"/>
      <c r="K69" s="28"/>
      <c r="L69" s="28"/>
      <c r="M69" s="9"/>
      <c r="N69" s="375" t="str">
        <f>IF(入力フォーム!S13="","",入力フォーム!G19)</f>
        <v/>
      </c>
      <c r="O69" s="376"/>
      <c r="P69" s="376"/>
      <c r="Q69" s="376"/>
      <c r="R69" s="377"/>
      <c r="S69" s="6"/>
      <c r="T69" s="110"/>
      <c r="U69" s="110"/>
      <c r="V69" s="110"/>
      <c r="W69" s="110"/>
      <c r="X69" s="110"/>
      <c r="Y69" s="110"/>
      <c r="Z69" s="110"/>
      <c r="AA69" s="110"/>
      <c r="AB69" s="110"/>
      <c r="AC69" s="110"/>
      <c r="AD69" s="110"/>
      <c r="AE69" s="110"/>
      <c r="AF69" s="110"/>
      <c r="AG69" s="5"/>
      <c r="AH69" s="6"/>
      <c r="AI69" s="6"/>
      <c r="AJ69" s="6"/>
      <c r="AK69" s="6"/>
      <c r="AL69" s="6"/>
      <c r="AM69" s="110"/>
      <c r="AN69" s="110"/>
      <c r="AO69" s="110"/>
      <c r="AP69" s="112"/>
      <c r="AQ69" s="112"/>
      <c r="AR69" s="111"/>
    </row>
    <row r="70" spans="1:44" ht="20.100000000000001" hidden="1" customHeight="1">
      <c r="A70" s="124"/>
      <c r="B70" s="27"/>
      <c r="C70" s="28" t="s">
        <v>112</v>
      </c>
      <c r="D70" s="28"/>
      <c r="E70" s="28"/>
      <c r="F70" s="28"/>
      <c r="G70" s="28"/>
      <c r="H70" s="28"/>
      <c r="I70" s="28"/>
      <c r="J70" s="28"/>
      <c r="K70" s="28"/>
      <c r="L70" s="28"/>
      <c r="M70" s="9"/>
      <c r="N70" s="375" t="str">
        <f>IF(AG70="","",TRIM(SUBSTITUTE(SUBSTITUTE(SUBSTITUTE(SUBSTITUTE(SUBSTITUTE(SUBSTITUTE(SUBSTITUTE(SUBSTITUTE(SUBSTITUTE(SUBSTITUTE(AG70,"ｧ","ｱ"),"ｨ","ｲ"),"ｩ","ｳ"),"ｪ","ｴ"),"ｫ","ｵ"),"ｬ","ﾔ"),"ｭ","ﾕ"),"ｮ","ﾖ"),"ｯ","ﾂ"),"ヵ","ｶ")))</f>
        <v/>
      </c>
      <c r="O70" s="376"/>
      <c r="P70" s="376"/>
      <c r="Q70" s="376"/>
      <c r="R70" s="376"/>
      <c r="S70" s="376"/>
      <c r="T70" s="376"/>
      <c r="U70" s="376"/>
      <c r="V70" s="376"/>
      <c r="W70" s="376"/>
      <c r="X70" s="376"/>
      <c r="Y70" s="376"/>
      <c r="Z70" s="376"/>
      <c r="AA70" s="376"/>
      <c r="AB70" s="376"/>
      <c r="AC70" s="376"/>
      <c r="AD70" s="376"/>
      <c r="AE70" s="377"/>
      <c r="AF70" s="110"/>
      <c r="AG70" s="126" t="str">
        <f>IF(入力フォーム!S13="","",入力フォーム!G21&amp;" "&amp;入力フォーム!M21&amp;" "&amp;入力フォーム!S21)</f>
        <v/>
      </c>
      <c r="AH70" s="5"/>
      <c r="AI70" s="6"/>
      <c r="AJ70" s="6"/>
      <c r="AK70" s="6"/>
      <c r="AL70" s="6"/>
      <c r="AM70" s="6"/>
      <c r="AN70" s="6"/>
      <c r="AO70" s="6"/>
      <c r="AP70" s="112"/>
      <c r="AQ70" s="112"/>
      <c r="AR70" s="111"/>
    </row>
    <row r="71" spans="1:44" ht="20.100000000000001" hidden="1" customHeight="1">
      <c r="A71" s="124"/>
      <c r="B71" s="27"/>
      <c r="C71" s="28" t="s">
        <v>113</v>
      </c>
      <c r="D71" s="28"/>
      <c r="E71" s="28"/>
      <c r="F71" s="28"/>
      <c r="G71" s="28"/>
      <c r="H71" s="28"/>
      <c r="I71" s="28"/>
      <c r="J71" s="28"/>
      <c r="K71" s="28"/>
      <c r="L71" s="28"/>
      <c r="M71" s="9"/>
      <c r="N71" s="375" t="str">
        <f>IF(入力フォーム!S13="","",TRIM(AG71))</f>
        <v/>
      </c>
      <c r="O71" s="376"/>
      <c r="P71" s="376"/>
      <c r="Q71" s="376"/>
      <c r="R71" s="376"/>
      <c r="S71" s="376"/>
      <c r="T71" s="376"/>
      <c r="U71" s="376"/>
      <c r="V71" s="376"/>
      <c r="W71" s="376"/>
      <c r="X71" s="376"/>
      <c r="Y71" s="376"/>
      <c r="Z71" s="376"/>
      <c r="AA71" s="376"/>
      <c r="AB71" s="376"/>
      <c r="AC71" s="376"/>
      <c r="AD71" s="376"/>
      <c r="AE71" s="377"/>
      <c r="AF71" s="110"/>
      <c r="AG71" s="126" t="str">
        <f>IF(入力フォーム!S13="","",入力フォーム!G23&amp;"　"&amp;入力フォーム!M23&amp;"　"&amp;入力フォーム!S23)</f>
        <v/>
      </c>
      <c r="AH71" s="5"/>
      <c r="AI71" s="6"/>
      <c r="AJ71" s="6"/>
      <c r="AK71" s="6"/>
      <c r="AL71" s="6"/>
      <c r="AM71" s="6"/>
      <c r="AN71" s="6"/>
      <c r="AO71" s="6"/>
      <c r="AP71" s="112"/>
      <c r="AQ71" s="112"/>
      <c r="AR71" s="111"/>
    </row>
    <row r="72" spans="1:44" ht="20.100000000000001" hidden="1" customHeight="1">
      <c r="A72" s="124"/>
      <c r="B72" s="27"/>
      <c r="C72" s="28" t="s">
        <v>114</v>
      </c>
      <c r="D72" s="28"/>
      <c r="E72" s="28"/>
      <c r="F72" s="28"/>
      <c r="G72" s="28"/>
      <c r="H72" s="28"/>
      <c r="I72" s="28"/>
      <c r="J72" s="28"/>
      <c r="K72" s="28"/>
      <c r="L72" s="28"/>
      <c r="M72" s="9"/>
      <c r="N72" s="375" t="str">
        <f>IF(AG72="","",TRIM(SUBSTITUTE(SUBSTITUTE(SUBSTITUTE(SUBSTITUTE(SUBSTITUTE(SUBSTITUTE(SUBSTITUTE(SUBSTITUTE(SUBSTITUTE(SUBSTITUTE(AG72,"ｧ","ｱ"),"ｨ","ｲ"),"ｩ","ｳ"),"ｪ","ｴ"),"ｫ","ｵ"),"ｬ","ﾔ"),"ｭ","ﾕ"),"ｮ","ﾖ"),"ｯ","ﾂ"),"ヵ","ｶ")))</f>
        <v/>
      </c>
      <c r="O72" s="376"/>
      <c r="P72" s="376"/>
      <c r="Q72" s="376"/>
      <c r="R72" s="376"/>
      <c r="S72" s="376"/>
      <c r="T72" s="376"/>
      <c r="U72" s="376"/>
      <c r="V72" s="376"/>
      <c r="W72" s="376"/>
      <c r="X72" s="376"/>
      <c r="Y72" s="376"/>
      <c r="Z72" s="376"/>
      <c r="AA72" s="376"/>
      <c r="AB72" s="376"/>
      <c r="AC72" s="376"/>
      <c r="AD72" s="376"/>
      <c r="AE72" s="377"/>
      <c r="AF72" s="110"/>
      <c r="AG72" s="126" t="str">
        <f>IF(入力フォーム!S13="","",入力フォーム!G25&amp;" "&amp;入力フォーム!M25&amp;" "&amp;入力フォーム!S25)</f>
        <v/>
      </c>
      <c r="AH72" s="5"/>
      <c r="AI72" s="6"/>
      <c r="AJ72" s="6"/>
      <c r="AK72" s="6"/>
      <c r="AL72" s="6"/>
      <c r="AM72" s="6"/>
      <c r="AN72" s="6"/>
      <c r="AO72" s="6"/>
      <c r="AP72" s="112"/>
      <c r="AQ72" s="112"/>
      <c r="AR72" s="111"/>
    </row>
    <row r="73" spans="1:44" ht="20.100000000000001" hidden="1" customHeight="1">
      <c r="A73" s="124"/>
      <c r="B73" s="27"/>
      <c r="C73" s="28" t="s">
        <v>115</v>
      </c>
      <c r="D73" s="28"/>
      <c r="E73" s="28"/>
      <c r="F73" s="28"/>
      <c r="G73" s="28"/>
      <c r="H73" s="28"/>
      <c r="I73" s="28"/>
      <c r="J73" s="28"/>
      <c r="K73" s="28"/>
      <c r="L73" s="28"/>
      <c r="M73" s="9"/>
      <c r="N73" s="375" t="str">
        <f>IF(入力フォーム!S13="","",TRIM(AG73))</f>
        <v/>
      </c>
      <c r="O73" s="376"/>
      <c r="P73" s="376"/>
      <c r="Q73" s="376"/>
      <c r="R73" s="376"/>
      <c r="S73" s="376"/>
      <c r="T73" s="376"/>
      <c r="U73" s="376"/>
      <c r="V73" s="376"/>
      <c r="W73" s="376"/>
      <c r="X73" s="376"/>
      <c r="Y73" s="376"/>
      <c r="Z73" s="376"/>
      <c r="AA73" s="376"/>
      <c r="AB73" s="376"/>
      <c r="AC73" s="376"/>
      <c r="AD73" s="376"/>
      <c r="AE73" s="377"/>
      <c r="AF73" s="110"/>
      <c r="AG73" s="126" t="str">
        <f>IF(入力フォーム!S13="","",入力フォーム!G27&amp;"　"&amp;入力フォーム!M27&amp;"　"&amp;入力フォーム!S27)</f>
        <v/>
      </c>
      <c r="AH73" s="5"/>
      <c r="AI73" s="6"/>
      <c r="AJ73" s="6"/>
      <c r="AK73" s="6"/>
      <c r="AL73" s="6"/>
      <c r="AM73" s="6"/>
      <c r="AN73" s="6"/>
      <c r="AO73" s="6"/>
      <c r="AP73" s="112"/>
      <c r="AQ73" s="112"/>
      <c r="AR73" s="111"/>
    </row>
    <row r="74" spans="1:44" ht="20.100000000000001" hidden="1" customHeight="1">
      <c r="A74" s="124"/>
      <c r="B74" s="27"/>
      <c r="C74" s="28" t="s">
        <v>116</v>
      </c>
      <c r="D74" s="28"/>
      <c r="E74" s="28"/>
      <c r="F74" s="28"/>
      <c r="G74" s="28"/>
      <c r="H74" s="28"/>
      <c r="I74" s="28"/>
      <c r="J74" s="28"/>
      <c r="K74" s="28"/>
      <c r="L74" s="28"/>
      <c r="M74" s="9"/>
      <c r="N74" s="375" t="str">
        <f>IF(AG74="","",TRIM(SUBSTITUTE(SUBSTITUTE(SUBSTITUTE(SUBSTITUTE(SUBSTITUTE(SUBSTITUTE(SUBSTITUTE(SUBSTITUTE(SUBSTITUTE(SUBSTITUTE(AG74,"ｧ","ｱ"),"ｨ","ｲ"),"ｩ","ｳ"),"ｪ","ｴ"),"ｫ","ｵ"),"ｬ","ﾔ"),"ｭ","ﾕ"),"ｮ","ﾖ"),"ｯ","ﾂ"),"ヵ","ｶ")))</f>
        <v/>
      </c>
      <c r="O74" s="376"/>
      <c r="P74" s="376"/>
      <c r="Q74" s="376"/>
      <c r="R74" s="376"/>
      <c r="S74" s="376"/>
      <c r="T74" s="376"/>
      <c r="U74" s="376"/>
      <c r="V74" s="376"/>
      <c r="W74" s="376"/>
      <c r="X74" s="376"/>
      <c r="Y74" s="376"/>
      <c r="Z74" s="376"/>
      <c r="AA74" s="376"/>
      <c r="AB74" s="376"/>
      <c r="AC74" s="376"/>
      <c r="AD74" s="376"/>
      <c r="AE74" s="377"/>
      <c r="AF74" s="110"/>
      <c r="AG74" s="126" t="str">
        <f>IF(入力フォーム!S13="","",入力フォーム!G29&amp;" "&amp;入力フォーム!M29&amp;" "&amp;入力フォーム!S29)</f>
        <v/>
      </c>
      <c r="AH74" s="5"/>
      <c r="AI74" s="6"/>
      <c r="AJ74" s="6"/>
      <c r="AK74" s="6"/>
      <c r="AL74" s="6"/>
      <c r="AM74" s="6"/>
      <c r="AN74" s="6"/>
      <c r="AO74" s="6"/>
      <c r="AP74" s="112"/>
      <c r="AQ74" s="112"/>
      <c r="AR74" s="111"/>
    </row>
    <row r="75" spans="1:44" ht="20.100000000000001" hidden="1" customHeight="1">
      <c r="A75" s="124"/>
      <c r="B75" s="27"/>
      <c r="C75" s="28" t="s">
        <v>117</v>
      </c>
      <c r="D75" s="28"/>
      <c r="E75" s="28"/>
      <c r="F75" s="28"/>
      <c r="G75" s="28"/>
      <c r="H75" s="28"/>
      <c r="I75" s="28"/>
      <c r="J75" s="28"/>
      <c r="K75" s="28"/>
      <c r="L75" s="28"/>
      <c r="M75" s="9"/>
      <c r="N75" s="375" t="str">
        <f>IF(入力フォーム!S13="","",TRIM(AG75))</f>
        <v/>
      </c>
      <c r="O75" s="376"/>
      <c r="P75" s="376"/>
      <c r="Q75" s="376"/>
      <c r="R75" s="376"/>
      <c r="S75" s="376"/>
      <c r="T75" s="376"/>
      <c r="U75" s="376"/>
      <c r="V75" s="376"/>
      <c r="W75" s="376"/>
      <c r="X75" s="376"/>
      <c r="Y75" s="376"/>
      <c r="Z75" s="376"/>
      <c r="AA75" s="376"/>
      <c r="AB75" s="376"/>
      <c r="AC75" s="376"/>
      <c r="AD75" s="376"/>
      <c r="AE75" s="377"/>
      <c r="AF75" s="110"/>
      <c r="AG75" s="126" t="str">
        <f>IF(入力フォーム!S13="","",入力フォーム!G31&amp;"　"&amp;入力フォーム!M31&amp;"　"&amp;入力フォーム!S31)</f>
        <v/>
      </c>
      <c r="AH75" s="5"/>
      <c r="AI75" s="6"/>
      <c r="AJ75" s="6"/>
      <c r="AK75" s="6"/>
      <c r="AL75" s="6"/>
      <c r="AM75" s="6"/>
      <c r="AN75" s="6"/>
      <c r="AO75" s="6"/>
      <c r="AP75" s="112"/>
      <c r="AQ75" s="112"/>
      <c r="AR75" s="111"/>
    </row>
    <row r="76" spans="1:44" ht="9.9499999999999993" hidden="1" customHeight="1">
      <c r="A76" s="124"/>
      <c r="B76" s="27"/>
      <c r="C76" s="27"/>
      <c r="D76" s="27"/>
      <c r="E76" s="27"/>
      <c r="F76" s="27"/>
      <c r="G76" s="27"/>
      <c r="H76" s="27"/>
      <c r="I76" s="27"/>
      <c r="J76" s="27"/>
      <c r="K76" s="27"/>
      <c r="L76" s="27"/>
      <c r="M76" s="9"/>
      <c r="N76" s="110"/>
      <c r="O76" s="110"/>
      <c r="P76" s="110"/>
      <c r="Q76" s="110"/>
      <c r="R76" s="110"/>
      <c r="S76" s="110"/>
      <c r="T76" s="110"/>
      <c r="U76" s="110"/>
      <c r="V76" s="110"/>
      <c r="W76" s="110"/>
      <c r="X76" s="110"/>
      <c r="Y76" s="110"/>
      <c r="Z76" s="110"/>
      <c r="AA76" s="110"/>
      <c r="AB76" s="110"/>
      <c r="AC76" s="110"/>
      <c r="AD76" s="110"/>
      <c r="AE76" s="110"/>
      <c r="AF76" s="110"/>
      <c r="AG76" s="110"/>
      <c r="AH76" s="110"/>
      <c r="AI76" s="110"/>
      <c r="AJ76" s="110"/>
      <c r="AK76" s="110"/>
      <c r="AL76" s="110"/>
      <c r="AM76" s="110"/>
      <c r="AN76" s="110"/>
      <c r="AO76" s="110"/>
      <c r="AP76" s="112"/>
      <c r="AQ76" s="112"/>
      <c r="AR76" s="111"/>
    </row>
    <row r="77" spans="1:44" ht="20.100000000000001" hidden="1" customHeight="1">
      <c r="A77" s="124"/>
      <c r="B77" s="28" t="s">
        <v>118</v>
      </c>
      <c r="C77" s="28"/>
      <c r="D77" s="28"/>
      <c r="E77" s="28"/>
      <c r="F77" s="28"/>
      <c r="G77" s="28"/>
      <c r="H77" s="28"/>
      <c r="I77" s="28"/>
      <c r="J77" s="28"/>
      <c r="K77" s="28"/>
      <c r="L77" s="28"/>
      <c r="M77" s="9"/>
      <c r="N77" s="375" t="str">
        <f>IF(AG77="","",SUBSTITUTE(SUBSTITUTE(SUBSTITUTE(SUBSTITUTE(SUBSTITUTE(SUBSTITUTE(SUBSTITUTE(SUBSTITUTE(SUBSTITUTE(SUBSTITUTE(AG77,"ｧ","ｱ"),"ｨ","ｲ"),"ｩ","ｳ"),"ｪ","ｴ"),"ｫ","ｵ"),"ｬ","ﾔ"),"ｭ","ﾕ"),"ｮ","ﾖ"),"ｯ","ﾂ"),"ヵ","ｶ"))</f>
        <v/>
      </c>
      <c r="O77" s="376"/>
      <c r="P77" s="376"/>
      <c r="Q77" s="376"/>
      <c r="R77" s="376"/>
      <c r="S77" s="376"/>
      <c r="T77" s="376"/>
      <c r="U77" s="376"/>
      <c r="V77" s="376"/>
      <c r="W77" s="376"/>
      <c r="X77" s="376"/>
      <c r="Y77" s="377"/>
      <c r="Z77" s="110"/>
      <c r="AA77" s="110"/>
      <c r="AB77" s="110"/>
      <c r="AC77" s="110"/>
      <c r="AD77" s="110"/>
      <c r="AE77" s="110"/>
      <c r="AF77" s="110"/>
      <c r="AG77" s="120" t="str">
        <f>IF(COUNTA(入力フォーム!H32,入力フォーム!M32)&lt;2,"",IF(OR(入力フォーム!L15="○",入力フォーム!S15="○",入力フォーム!L14="○",入力フォーム!S14="○",入力フォーム!Z14="○",入力フォーム!Z15="○"),入力フォーム!H32&amp;" "&amp;入力フォーム!M32,""))</f>
        <v/>
      </c>
      <c r="AH77" s="108"/>
      <c r="AI77" s="108"/>
      <c r="AJ77" s="108"/>
      <c r="AK77" s="6"/>
      <c r="AL77" s="6"/>
      <c r="AM77" s="6"/>
      <c r="AN77" s="6"/>
      <c r="AO77" s="6"/>
      <c r="AP77" s="112"/>
      <c r="AQ77" s="112"/>
      <c r="AR77" s="111"/>
    </row>
    <row r="78" spans="1:44" ht="20.100000000000001" hidden="1" customHeight="1">
      <c r="A78" s="124"/>
      <c r="B78" s="27"/>
      <c r="C78" s="28" t="s">
        <v>108</v>
      </c>
      <c r="D78" s="28"/>
      <c r="E78" s="28"/>
      <c r="F78" s="28"/>
      <c r="G78" s="28"/>
      <c r="H78" s="28" t="s">
        <v>3</v>
      </c>
      <c r="I78" s="28"/>
      <c r="J78" s="28" t="s">
        <v>4</v>
      </c>
      <c r="K78" s="28"/>
      <c r="L78" s="28"/>
      <c r="M78" s="9"/>
      <c r="N78" s="399" t="str">
        <f>IF(入力フォーム!H33="","",IF(OR(入力フォーム!L15="○",入力フォーム!L14="○"),入力フォーム!H33,""))</f>
        <v/>
      </c>
      <c r="O78" s="376"/>
      <c r="P78" s="376"/>
      <c r="Q78" s="376"/>
      <c r="R78" s="376"/>
      <c r="S78" s="377"/>
      <c r="T78" s="399" t="str">
        <f>IF(入力フォーム!M33="","",IF(OR(入力フォーム!L15="○",入力フォーム!L14="○"),入力フォーム!M33,""))</f>
        <v/>
      </c>
      <c r="U78" s="376"/>
      <c r="V78" s="376"/>
      <c r="W78" s="376"/>
      <c r="X78" s="376"/>
      <c r="Y78" s="377"/>
      <c r="Z78" s="118" t="s">
        <v>106</v>
      </c>
      <c r="AA78" s="119" t="s">
        <v>119</v>
      </c>
      <c r="AB78" s="110"/>
      <c r="AC78" s="110"/>
      <c r="AD78" s="110"/>
      <c r="AE78" s="110"/>
      <c r="AF78" s="110"/>
      <c r="AG78" s="11"/>
      <c r="AH78" s="11"/>
      <c r="AI78" s="110"/>
      <c r="AJ78" s="11"/>
      <c r="AK78" s="6"/>
      <c r="AL78" s="110"/>
      <c r="AM78" s="11"/>
      <c r="AN78" s="11"/>
      <c r="AO78" s="110"/>
      <c r="AP78" s="112"/>
      <c r="AQ78" s="112"/>
      <c r="AR78" s="111"/>
    </row>
    <row r="79" spans="1:44" ht="20.100000000000001" hidden="1" customHeight="1">
      <c r="A79" s="124"/>
      <c r="B79" s="27"/>
      <c r="C79" s="28" t="s">
        <v>103</v>
      </c>
      <c r="D79" s="28"/>
      <c r="E79" s="28"/>
      <c r="F79" s="28"/>
      <c r="G79" s="28"/>
      <c r="H79" s="28"/>
      <c r="I79" s="28"/>
      <c r="J79" s="28"/>
      <c r="K79" s="28"/>
      <c r="L79" s="28"/>
      <c r="M79" s="9"/>
      <c r="N79" s="388" t="str">
        <f>IF(入力フォーム!G34="","",IF(OR(入力フォーム!L15="○",入力フォーム!S15="○",入力フォーム!L14="○",入力フォーム!S14="○",入力フォーム!Z14="○",入力フォーム!Z15="○"),AG79&amp;AH79&amp;AI79&amp;AJ79,""))</f>
        <v/>
      </c>
      <c r="O79" s="384"/>
      <c r="P79" s="384"/>
      <c r="Q79" s="384"/>
      <c r="R79" s="385"/>
      <c r="S79" s="110"/>
      <c r="T79" s="110"/>
      <c r="U79" s="110"/>
      <c r="V79" s="110"/>
      <c r="W79" s="110"/>
      <c r="X79" s="110"/>
      <c r="Y79" s="110"/>
      <c r="Z79" s="110"/>
      <c r="AA79" s="110"/>
      <c r="AB79" s="110"/>
      <c r="AC79" s="7"/>
      <c r="AD79" s="7"/>
      <c r="AE79" s="8"/>
      <c r="AF79" s="8"/>
      <c r="AG79" s="125">
        <f>IF(入力フォーム!G34&gt;43585,5,IF(入力フォーム!G34&gt;32515,4,3))</f>
        <v>3</v>
      </c>
      <c r="AH79" s="125">
        <f>IF(AG79=5,IF(YEAR(入力フォーム!G34)&gt;2028,YEAR(入力フォーム!G34)-2019,"0"&amp;YEAR(入力フォーム!G34)-2018),IF(AG79=4,IF(YEAR(入力フォーム!G34)&gt;1997,YEAR(入力フォーム!G34)-1988,"0"&amp;YEAR(入力フォーム!G34)-1988),YEAR(入力フォーム!G34)-1925))</f>
        <v>-25</v>
      </c>
      <c r="AI79" s="125" t="str">
        <f>IF(MONTH(入力フォーム!G34)&gt;9,MONTH(入力フォーム!G34),"0"&amp;MONTH(入力フォーム!G34))</f>
        <v>01</v>
      </c>
      <c r="AJ79" s="125" t="str">
        <f>IF(DAY(入力フォーム!G34)&gt;9,DAY(入力フォーム!G34),"0"&amp;DAY(入力フォーム!G34))</f>
        <v>00</v>
      </c>
      <c r="AK79" s="8"/>
      <c r="AL79" s="110"/>
      <c r="AM79" s="110"/>
      <c r="AN79" s="110"/>
      <c r="AO79" s="110"/>
      <c r="AP79" s="112"/>
      <c r="AQ79" s="112"/>
      <c r="AR79" s="111"/>
    </row>
    <row r="80" spans="1:44" ht="20.100000000000001" hidden="1" customHeight="1">
      <c r="A80" s="124"/>
      <c r="B80" s="27"/>
      <c r="C80" s="28" t="s">
        <v>120</v>
      </c>
      <c r="D80" s="28"/>
      <c r="E80" s="28"/>
      <c r="F80" s="28"/>
      <c r="G80" s="28"/>
      <c r="H80" s="28"/>
      <c r="I80" s="28"/>
      <c r="J80" s="28"/>
      <c r="K80" s="28"/>
      <c r="L80" s="28"/>
      <c r="M80" s="9"/>
      <c r="N80" s="375" t="str">
        <f>IF(入力フォーム!G35="","",IF(OR(入力フォーム!L14="○",入力フォーム!S14="○",入力フォーム!Z14="○",入力フォーム!Z15="○"),入力フォーム!G35,""))</f>
        <v/>
      </c>
      <c r="O80" s="376"/>
      <c r="P80" s="376"/>
      <c r="Q80" s="376"/>
      <c r="R80" s="376"/>
      <c r="S80" s="377"/>
      <c r="T80" s="110"/>
      <c r="U80" s="110"/>
      <c r="V80" s="110"/>
      <c r="W80" s="110"/>
      <c r="X80" s="110"/>
      <c r="Y80" s="110"/>
      <c r="Z80" s="110"/>
      <c r="AA80" s="110"/>
      <c r="AB80" s="110"/>
      <c r="AC80" s="110"/>
      <c r="AD80" s="110"/>
      <c r="AE80" s="110"/>
      <c r="AF80" s="110"/>
      <c r="AG80" s="5"/>
      <c r="AH80" s="6"/>
      <c r="AI80" s="6"/>
      <c r="AJ80" s="6"/>
      <c r="AK80" s="6"/>
      <c r="AL80" s="6"/>
      <c r="AM80" s="110"/>
      <c r="AN80" s="110"/>
      <c r="AO80" s="110"/>
      <c r="AP80" s="112"/>
      <c r="AQ80" s="112"/>
      <c r="AR80" s="111"/>
    </row>
    <row r="81" spans="1:44" ht="20.100000000000001" hidden="1" customHeight="1">
      <c r="A81" s="124"/>
      <c r="B81" s="28" t="s">
        <v>121</v>
      </c>
      <c r="C81" s="28"/>
      <c r="D81" s="28"/>
      <c r="E81" s="28"/>
      <c r="F81" s="28"/>
      <c r="G81" s="28"/>
      <c r="H81" s="28"/>
      <c r="I81" s="28"/>
      <c r="J81" s="28"/>
      <c r="K81" s="28"/>
      <c r="L81" s="28"/>
      <c r="M81" s="9"/>
      <c r="N81" s="378" t="str">
        <f>IF(入力フォーム!L15="","",1)</f>
        <v/>
      </c>
      <c r="O81" s="379"/>
      <c r="P81" s="117" t="s">
        <v>106</v>
      </c>
      <c r="Q81" s="117" t="s">
        <v>122</v>
      </c>
      <c r="R81" s="108"/>
      <c r="S81" s="108"/>
      <c r="T81" s="108"/>
      <c r="U81" s="108"/>
      <c r="V81" s="108"/>
      <c r="W81" s="108"/>
      <c r="X81" s="108"/>
      <c r="Y81" s="108"/>
      <c r="Z81" s="108"/>
      <c r="AA81" s="108"/>
      <c r="AB81" s="108"/>
      <c r="AC81" s="108"/>
      <c r="AD81" s="108"/>
      <c r="AE81" s="108"/>
      <c r="AF81" s="110"/>
      <c r="AG81" s="5"/>
      <c r="AH81" s="5"/>
      <c r="AI81" s="6"/>
      <c r="AJ81" s="6"/>
      <c r="AK81" s="6"/>
      <c r="AL81" s="6"/>
      <c r="AM81" s="6"/>
      <c r="AN81" s="6"/>
      <c r="AO81" s="6"/>
      <c r="AP81" s="112"/>
      <c r="AQ81" s="112"/>
      <c r="AR81" s="111"/>
    </row>
    <row r="82" spans="1:44" ht="20.100000000000001" hidden="1" customHeight="1">
      <c r="A82" s="124"/>
      <c r="B82" s="28" t="s">
        <v>123</v>
      </c>
      <c r="C82" s="28"/>
      <c r="D82" s="28"/>
      <c r="E82" s="28"/>
      <c r="F82" s="28"/>
      <c r="G82" s="28"/>
      <c r="H82" s="28"/>
      <c r="I82" s="28"/>
      <c r="J82" s="28"/>
      <c r="K82" s="28"/>
      <c r="L82" s="28"/>
      <c r="M82" s="9"/>
      <c r="N82" s="378" t="str">
        <f>IF(入力フォーム!S15="","",1)</f>
        <v/>
      </c>
      <c r="O82" s="379"/>
      <c r="P82" s="117" t="s">
        <v>106</v>
      </c>
      <c r="Q82" s="117" t="s">
        <v>124</v>
      </c>
      <c r="R82" s="108"/>
      <c r="S82" s="108"/>
      <c r="T82" s="108"/>
      <c r="U82" s="108"/>
      <c r="V82" s="108"/>
      <c r="W82" s="108"/>
      <c r="X82" s="108"/>
      <c r="Y82" s="108"/>
      <c r="Z82" s="108"/>
      <c r="AA82" s="108"/>
      <c r="AB82" s="108"/>
      <c r="AC82" s="108"/>
      <c r="AD82" s="108"/>
      <c r="AE82" s="108"/>
      <c r="AF82" s="110"/>
      <c r="AG82" s="5"/>
      <c r="AH82" s="5"/>
      <c r="AI82" s="6"/>
      <c r="AJ82" s="6"/>
      <c r="AK82" s="6"/>
      <c r="AL82" s="6"/>
      <c r="AM82" s="6"/>
      <c r="AN82" s="6"/>
      <c r="AO82" s="6"/>
      <c r="AP82" s="112"/>
      <c r="AQ82" s="112"/>
      <c r="AR82" s="111"/>
    </row>
    <row r="83" spans="1:44" ht="20.100000000000001" hidden="1" customHeight="1">
      <c r="A83" s="124"/>
      <c r="B83" s="28" t="s">
        <v>125</v>
      </c>
      <c r="C83" s="28"/>
      <c r="D83" s="28"/>
      <c r="E83" s="28"/>
      <c r="F83" s="28"/>
      <c r="G83" s="28"/>
      <c r="H83" s="28"/>
      <c r="I83" s="28"/>
      <c r="J83" s="28"/>
      <c r="K83" s="28"/>
      <c r="L83" s="28"/>
      <c r="M83" s="9"/>
      <c r="N83" s="378" t="str">
        <f>IF(OR(入力フォーム!L14="○",入力フォーム!S14="○",入力フォーム!Z14="○"),1,"")</f>
        <v/>
      </c>
      <c r="O83" s="379"/>
      <c r="P83" s="117" t="s">
        <v>106</v>
      </c>
      <c r="Q83" s="117" t="s">
        <v>126</v>
      </c>
      <c r="R83" s="108"/>
      <c r="S83" s="108"/>
      <c r="T83" s="108"/>
      <c r="U83" s="108"/>
      <c r="V83" s="108"/>
      <c r="W83" s="108"/>
      <c r="X83" s="108"/>
      <c r="Y83" s="108"/>
      <c r="Z83" s="108"/>
      <c r="AA83" s="108"/>
      <c r="AB83" s="108"/>
      <c r="AC83" s="108"/>
      <c r="AD83" s="108"/>
      <c r="AE83" s="108"/>
      <c r="AF83" s="110"/>
      <c r="AG83" s="5"/>
      <c r="AH83" s="5"/>
      <c r="AI83" s="6"/>
      <c r="AJ83" s="6"/>
      <c r="AK83" s="6"/>
      <c r="AL83" s="6"/>
      <c r="AM83" s="6"/>
      <c r="AN83" s="6"/>
      <c r="AO83" s="6"/>
      <c r="AP83" s="112"/>
      <c r="AQ83" s="112"/>
      <c r="AR83" s="111"/>
    </row>
    <row r="84" spans="1:44" ht="20.100000000000001" hidden="1" customHeight="1">
      <c r="A84" s="124"/>
      <c r="B84" s="28" t="s">
        <v>127</v>
      </c>
      <c r="C84" s="28"/>
      <c r="D84" s="28"/>
      <c r="E84" s="28"/>
      <c r="F84" s="28"/>
      <c r="G84" s="28"/>
      <c r="H84" s="28"/>
      <c r="I84" s="28"/>
      <c r="J84" s="28"/>
      <c r="K84" s="28"/>
      <c r="L84" s="28"/>
      <c r="M84" s="9"/>
      <c r="N84" s="378" t="str">
        <f>IF(入力フォーム!Z15="","",1)</f>
        <v/>
      </c>
      <c r="O84" s="379"/>
      <c r="P84" s="117" t="s">
        <v>106</v>
      </c>
      <c r="Q84" s="117" t="s">
        <v>128</v>
      </c>
      <c r="R84" s="108"/>
      <c r="S84" s="108"/>
      <c r="T84" s="108"/>
      <c r="U84" s="108"/>
      <c r="V84" s="108"/>
      <c r="W84" s="108"/>
      <c r="X84" s="108"/>
      <c r="Y84" s="108"/>
      <c r="Z84" s="108"/>
      <c r="AA84" s="108"/>
      <c r="AB84" s="108"/>
      <c r="AC84" s="108"/>
      <c r="AD84" s="108"/>
      <c r="AE84" s="108"/>
      <c r="AF84" s="110"/>
      <c r="AG84" s="5"/>
      <c r="AH84" s="5"/>
      <c r="AI84" s="6"/>
      <c r="AJ84" s="6"/>
      <c r="AK84" s="6"/>
      <c r="AL84" s="6"/>
      <c r="AM84" s="6"/>
      <c r="AN84" s="6"/>
      <c r="AO84" s="6"/>
      <c r="AP84" s="112"/>
      <c r="AQ84" s="112"/>
      <c r="AR84" s="111"/>
    </row>
    <row r="85" spans="1:44" ht="9.9499999999999993" hidden="1" customHeight="1">
      <c r="A85" s="122"/>
      <c r="B85" s="27"/>
      <c r="C85" s="27"/>
      <c r="D85" s="27"/>
      <c r="E85" s="27"/>
      <c r="F85" s="27"/>
      <c r="G85" s="27"/>
      <c r="H85" s="27"/>
      <c r="I85" s="27"/>
      <c r="J85" s="27"/>
      <c r="K85" s="27"/>
      <c r="L85" s="27"/>
      <c r="M85" s="122"/>
      <c r="N85" s="112"/>
      <c r="O85" s="112"/>
      <c r="P85" s="112"/>
      <c r="Q85" s="112"/>
      <c r="R85" s="112"/>
      <c r="S85" s="112"/>
      <c r="T85" s="112"/>
      <c r="U85" s="112"/>
      <c r="V85" s="112"/>
      <c r="W85" s="112"/>
      <c r="X85" s="112"/>
      <c r="Y85" s="112"/>
      <c r="Z85" s="112"/>
      <c r="AA85" s="112"/>
      <c r="AB85" s="112"/>
      <c r="AC85" s="112"/>
      <c r="AD85" s="112"/>
      <c r="AE85" s="112"/>
      <c r="AF85" s="112"/>
      <c r="AG85" s="112"/>
      <c r="AH85" s="112"/>
      <c r="AI85" s="112"/>
      <c r="AJ85" s="112"/>
      <c r="AK85" s="112"/>
      <c r="AL85" s="112"/>
      <c r="AM85" s="112"/>
      <c r="AN85" s="112"/>
      <c r="AO85" s="112"/>
      <c r="AP85" s="112"/>
      <c r="AQ85" s="112"/>
      <c r="AR85" s="111"/>
    </row>
    <row r="86" spans="1:44" ht="20.100000000000001" hidden="1" customHeight="1">
      <c r="A86" s="124"/>
      <c r="B86" s="28" t="s">
        <v>129</v>
      </c>
      <c r="C86" s="28"/>
      <c r="D86" s="28"/>
      <c r="E86" s="28"/>
      <c r="F86" s="28"/>
      <c r="G86" s="28"/>
      <c r="H86" s="28"/>
      <c r="I86" s="28"/>
      <c r="J86" s="28"/>
      <c r="K86" s="28"/>
      <c r="L86" s="28"/>
      <c r="M86" s="9"/>
      <c r="N86" s="378" t="str">
        <f>IF(入力フォーム!L14="○",1,IF(入力フォーム!S14="○",2,IF(入力フォーム!Z14="○",3,IF(入力フォーム!Z15="○",8,IF(OR(入力フォーム!L15="○",入力フォーム!S15="○"),9,"")))))</f>
        <v/>
      </c>
      <c r="O86" s="379"/>
      <c r="P86" s="117" t="s">
        <v>106</v>
      </c>
      <c r="Q86" s="117" t="s">
        <v>130</v>
      </c>
      <c r="R86" s="108"/>
      <c r="S86" s="108"/>
      <c r="T86" s="108"/>
      <c r="U86" s="108"/>
      <c r="V86" s="108"/>
      <c r="W86" s="108"/>
      <c r="X86" s="108"/>
      <c r="Y86" s="108"/>
      <c r="Z86" s="108"/>
      <c r="AA86" s="108"/>
      <c r="AB86" s="108"/>
      <c r="AC86" s="108"/>
      <c r="AD86" s="108"/>
      <c r="AE86" s="108"/>
      <c r="AF86" s="110"/>
      <c r="AG86" s="5"/>
      <c r="AH86" s="5"/>
      <c r="AI86" s="6"/>
      <c r="AJ86" s="6"/>
      <c r="AK86" s="6"/>
      <c r="AL86" s="6"/>
      <c r="AM86" s="6"/>
      <c r="AN86" s="6"/>
      <c r="AO86" s="6"/>
      <c r="AP86" s="112"/>
      <c r="AQ86" s="112"/>
      <c r="AR86" s="111"/>
    </row>
    <row r="87" spans="1:44" ht="20.100000000000001" hidden="1" customHeight="1">
      <c r="A87" s="124"/>
      <c r="B87" s="28" t="s">
        <v>131</v>
      </c>
      <c r="C87" s="28"/>
      <c r="D87" s="28"/>
      <c r="E87" s="28"/>
      <c r="F87" s="28"/>
      <c r="G87" s="28"/>
      <c r="H87" s="28"/>
      <c r="I87" s="28"/>
      <c r="J87" s="28"/>
      <c r="K87" s="28"/>
      <c r="L87" s="28"/>
      <c r="M87" s="9"/>
      <c r="N87" s="388" t="str">
        <f>IF(入力フォーム!G36="","",IF(OR(Y票!N86=1,Y票!N86=2,Y票!N86=3,Y票!N86=8),AG87&amp;AH87&amp;AI87&amp;AJ87,""))</f>
        <v/>
      </c>
      <c r="O87" s="384"/>
      <c r="P87" s="384"/>
      <c r="Q87" s="384"/>
      <c r="R87" s="385"/>
      <c r="S87" s="108"/>
      <c r="T87" s="108"/>
      <c r="U87" s="108"/>
      <c r="V87" s="108"/>
      <c r="W87" s="108"/>
      <c r="X87" s="108"/>
      <c r="Y87" s="108"/>
      <c r="Z87" s="108"/>
      <c r="AA87" s="108"/>
      <c r="AB87" s="110"/>
      <c r="AC87" s="5"/>
      <c r="AD87" s="5"/>
      <c r="AE87" s="6"/>
      <c r="AF87" s="6"/>
      <c r="AG87" s="125">
        <f>IF(入力フォーム!G36&gt;43585,5,IF(入力フォーム!G36&gt;32515,4,3))</f>
        <v>3</v>
      </c>
      <c r="AH87" s="125">
        <f>IF(AG87=5,IF(YEAR(入力フォーム!G36)&gt;2028,YEAR(入力フォーム!G36)-2019,"0"&amp;YEAR(入力フォーム!G36)-2018),IF(AG87=4,IF(YEAR(入力フォーム!G36)&gt;1997,YEAR(入力フォーム!G36)-1988,"0"&amp;YEAR(入力フォーム!G36)-1988),YEAR(入力フォーム!G36)-1925))</f>
        <v>-25</v>
      </c>
      <c r="AI87" s="125" t="str">
        <f>IF(MONTH(入力フォーム!G36)&gt;9,MONTH(入力フォーム!G36),"0"&amp;MONTH(入力フォーム!G36))</f>
        <v>01</v>
      </c>
      <c r="AJ87" s="125" t="str">
        <f>IF(DAY(入力フォーム!G36)&gt;9,DAY(入力フォーム!G36),"0"&amp;DAY(入力フォーム!G36))</f>
        <v>00</v>
      </c>
      <c r="AK87" s="6"/>
      <c r="AL87" s="6"/>
      <c r="AM87" s="6"/>
      <c r="AN87" s="6"/>
      <c r="AO87" s="6"/>
      <c r="AP87" s="112"/>
      <c r="AQ87" s="112"/>
      <c r="AR87" s="111"/>
    </row>
    <row r="88" spans="1:44" ht="13.5" customHeight="1">
      <c r="A88" s="121"/>
      <c r="B88" s="121"/>
      <c r="C88" s="121"/>
      <c r="D88" s="121"/>
      <c r="E88" s="121"/>
      <c r="F88" s="121"/>
      <c r="G88" s="121"/>
      <c r="H88" s="121"/>
      <c r="I88" s="121"/>
      <c r="J88" s="121"/>
      <c r="K88" s="121"/>
      <c r="L88" s="121"/>
      <c r="M88" s="121"/>
      <c r="AF88" s="111"/>
      <c r="AG88" s="111"/>
      <c r="AH88" s="111"/>
      <c r="AI88" s="111"/>
      <c r="AJ88" s="111"/>
      <c r="AK88" s="111"/>
      <c r="AL88" s="111"/>
      <c r="AM88" s="111"/>
      <c r="AN88" s="111"/>
      <c r="AO88" s="111"/>
      <c r="AP88" s="111"/>
      <c r="AQ88" s="111"/>
      <c r="AR88" s="111"/>
    </row>
    <row r="89" spans="1:44" ht="13.5" customHeight="1">
      <c r="A89" s="121"/>
      <c r="B89" s="121"/>
      <c r="C89" s="121"/>
      <c r="D89" s="121"/>
      <c r="E89" s="121"/>
      <c r="F89" s="121"/>
      <c r="G89" s="121"/>
      <c r="H89" s="121"/>
      <c r="I89" s="121"/>
      <c r="J89" s="121"/>
      <c r="K89" s="121"/>
      <c r="L89" s="121"/>
      <c r="M89" s="121"/>
      <c r="AF89" s="111"/>
      <c r="AG89" s="111"/>
      <c r="AH89" s="111"/>
      <c r="AI89" s="111"/>
      <c r="AJ89" s="111"/>
      <c r="AK89" s="111"/>
      <c r="AL89" s="111"/>
      <c r="AM89" s="111"/>
      <c r="AN89" s="111"/>
      <c r="AO89" s="111"/>
      <c r="AP89" s="111"/>
      <c r="AQ89" s="111"/>
      <c r="AR89" s="111"/>
    </row>
    <row r="90" spans="1:44" ht="13.5" customHeight="1">
      <c r="A90" s="121"/>
      <c r="B90" s="121"/>
      <c r="C90" s="121"/>
      <c r="D90" s="121"/>
      <c r="E90" s="121"/>
      <c r="F90" s="121"/>
      <c r="G90" s="121"/>
      <c r="H90" s="121"/>
      <c r="I90" s="121"/>
      <c r="J90" s="121"/>
      <c r="K90" s="121"/>
      <c r="L90" s="121"/>
      <c r="M90" s="121"/>
      <c r="AF90" s="111"/>
      <c r="AG90" s="111"/>
      <c r="AH90" s="111"/>
      <c r="AI90" s="111"/>
      <c r="AJ90" s="111"/>
      <c r="AK90" s="111"/>
      <c r="AL90" s="111"/>
      <c r="AM90" s="111"/>
      <c r="AN90" s="111"/>
      <c r="AO90" s="111"/>
      <c r="AP90" s="111"/>
      <c r="AQ90" s="111"/>
      <c r="AR90" s="111"/>
    </row>
    <row r="91" spans="1:44" ht="13.5" customHeight="1">
      <c r="A91" s="121"/>
      <c r="B91" s="121"/>
      <c r="C91" s="121"/>
      <c r="D91" s="121"/>
      <c r="E91" s="121"/>
      <c r="F91" s="121"/>
      <c r="G91" s="121"/>
      <c r="H91" s="121"/>
      <c r="I91" s="121"/>
      <c r="J91" s="121"/>
      <c r="K91" s="121"/>
      <c r="L91" s="121"/>
      <c r="M91" s="121"/>
      <c r="AF91" s="111"/>
      <c r="AG91" s="111"/>
      <c r="AH91" s="111"/>
      <c r="AI91" s="111"/>
      <c r="AJ91" s="111"/>
      <c r="AK91" s="111"/>
      <c r="AL91" s="111"/>
      <c r="AM91" s="111"/>
      <c r="AN91" s="111"/>
      <c r="AO91" s="111"/>
      <c r="AP91" s="111"/>
      <c r="AQ91" s="111"/>
      <c r="AR91" s="111"/>
    </row>
    <row r="92" spans="1:44" ht="13.5" customHeight="1">
      <c r="A92" s="121"/>
      <c r="B92" s="121"/>
      <c r="C92" s="121"/>
      <c r="D92" s="121"/>
      <c r="E92" s="121"/>
      <c r="F92" s="121"/>
      <c r="G92" s="121"/>
      <c r="H92" s="121"/>
      <c r="I92" s="121"/>
      <c r="J92" s="121"/>
      <c r="K92" s="121"/>
      <c r="L92" s="121"/>
      <c r="M92" s="121"/>
      <c r="AF92" s="111"/>
      <c r="AG92" s="111"/>
      <c r="AH92" s="111"/>
      <c r="AI92" s="111"/>
      <c r="AJ92" s="111"/>
      <c r="AK92" s="111"/>
      <c r="AL92" s="111"/>
      <c r="AM92" s="111"/>
      <c r="AN92" s="111"/>
      <c r="AO92" s="111"/>
      <c r="AP92" s="111"/>
      <c r="AQ92" s="111"/>
      <c r="AR92" s="111"/>
    </row>
    <row r="93" spans="1:44" ht="13.5" customHeight="1">
      <c r="A93" s="121"/>
      <c r="B93" s="121"/>
      <c r="C93" s="121"/>
      <c r="D93" s="121"/>
      <c r="E93" s="121"/>
      <c r="F93" s="121"/>
      <c r="G93" s="121"/>
      <c r="H93" s="121"/>
      <c r="I93" s="121"/>
      <c r="J93" s="121"/>
      <c r="K93" s="121"/>
      <c r="L93" s="121"/>
      <c r="M93" s="121"/>
      <c r="AF93" s="111"/>
      <c r="AG93" s="111"/>
      <c r="AH93" s="111"/>
      <c r="AI93" s="111"/>
      <c r="AJ93" s="111"/>
      <c r="AK93" s="111"/>
      <c r="AL93" s="111"/>
      <c r="AM93" s="111"/>
      <c r="AN93" s="111"/>
      <c r="AO93" s="111"/>
      <c r="AP93" s="111"/>
      <c r="AQ93" s="111"/>
      <c r="AR93" s="111"/>
    </row>
    <row r="94" spans="1:44" ht="13.5" customHeight="1">
      <c r="A94" s="121"/>
      <c r="B94" s="121"/>
      <c r="C94" s="121"/>
      <c r="D94" s="121"/>
      <c r="E94" s="121"/>
      <c r="F94" s="121"/>
      <c r="G94" s="121"/>
      <c r="H94" s="121"/>
      <c r="I94" s="121"/>
      <c r="J94" s="121"/>
      <c r="K94" s="121"/>
      <c r="L94" s="121"/>
      <c r="M94" s="121"/>
      <c r="AF94" s="111"/>
      <c r="AG94" s="111"/>
      <c r="AH94" s="111"/>
      <c r="AI94" s="111"/>
      <c r="AJ94" s="111"/>
      <c r="AK94" s="111"/>
      <c r="AL94" s="111"/>
      <c r="AM94" s="111"/>
      <c r="AN94" s="111"/>
      <c r="AO94" s="111"/>
      <c r="AP94" s="111"/>
      <c r="AQ94" s="111"/>
      <c r="AR94" s="111"/>
    </row>
    <row r="95" spans="1:44" ht="13.5" customHeight="1">
      <c r="A95" s="121"/>
      <c r="B95" s="121"/>
      <c r="C95" s="121"/>
      <c r="D95" s="121"/>
      <c r="E95" s="121"/>
      <c r="F95" s="121"/>
      <c r="G95" s="121"/>
      <c r="H95" s="121"/>
      <c r="I95" s="121"/>
      <c r="J95" s="121"/>
      <c r="K95" s="121"/>
      <c r="L95" s="121"/>
      <c r="M95" s="121"/>
      <c r="AF95" s="111"/>
      <c r="AG95" s="111"/>
      <c r="AH95" s="111"/>
      <c r="AI95" s="111"/>
      <c r="AJ95" s="111"/>
      <c r="AK95" s="111"/>
      <c r="AL95" s="111"/>
      <c r="AM95" s="111"/>
      <c r="AN95" s="111"/>
      <c r="AO95" s="111"/>
      <c r="AP95" s="111"/>
      <c r="AQ95" s="111"/>
      <c r="AR95" s="111"/>
    </row>
    <row r="96" spans="1:44" ht="13.5" customHeight="1">
      <c r="A96" s="121"/>
      <c r="B96" s="121"/>
      <c r="C96" s="121"/>
      <c r="D96" s="121"/>
      <c r="E96" s="121"/>
      <c r="F96" s="121"/>
      <c r="G96" s="121"/>
      <c r="H96" s="121"/>
      <c r="I96" s="121"/>
      <c r="J96" s="121"/>
      <c r="K96" s="121"/>
      <c r="L96" s="121"/>
      <c r="M96" s="121"/>
      <c r="AF96" s="111"/>
      <c r="AG96" s="111"/>
      <c r="AH96" s="111"/>
      <c r="AI96" s="111"/>
      <c r="AJ96" s="111"/>
      <c r="AK96" s="111"/>
      <c r="AL96" s="111"/>
      <c r="AM96" s="111"/>
      <c r="AN96" s="111"/>
      <c r="AO96" s="111"/>
      <c r="AP96" s="111"/>
      <c r="AQ96" s="111"/>
      <c r="AR96" s="111"/>
    </row>
    <row r="97" spans="1:44" ht="13.5" customHeight="1">
      <c r="A97" s="121"/>
      <c r="B97" s="121"/>
      <c r="C97" s="121"/>
      <c r="D97" s="121"/>
      <c r="E97" s="121"/>
      <c r="F97" s="121"/>
      <c r="G97" s="121"/>
      <c r="H97" s="121"/>
      <c r="I97" s="121"/>
      <c r="J97" s="121"/>
      <c r="K97" s="121"/>
      <c r="L97" s="121"/>
      <c r="M97" s="121"/>
      <c r="AF97" s="111"/>
      <c r="AG97" s="111"/>
      <c r="AH97" s="111"/>
      <c r="AI97" s="111"/>
      <c r="AJ97" s="111"/>
      <c r="AK97" s="111"/>
      <c r="AL97" s="111"/>
      <c r="AM97" s="111"/>
      <c r="AN97" s="111"/>
      <c r="AO97" s="111"/>
      <c r="AP97" s="111"/>
      <c r="AQ97" s="111"/>
      <c r="AR97" s="111"/>
    </row>
    <row r="98" spans="1:44" ht="13.5" customHeight="1">
      <c r="A98" s="121"/>
      <c r="B98" s="121"/>
      <c r="C98" s="121"/>
      <c r="D98" s="121"/>
      <c r="E98" s="121"/>
      <c r="F98" s="121"/>
      <c r="G98" s="121"/>
      <c r="H98" s="121"/>
      <c r="I98" s="121"/>
      <c r="J98" s="121"/>
      <c r="K98" s="121"/>
      <c r="L98" s="121"/>
      <c r="M98" s="121"/>
      <c r="AF98" s="111"/>
      <c r="AG98" s="111"/>
      <c r="AH98" s="111"/>
      <c r="AI98" s="111"/>
      <c r="AJ98" s="111"/>
      <c r="AK98" s="111"/>
      <c r="AL98" s="111"/>
      <c r="AM98" s="111"/>
      <c r="AN98" s="111"/>
      <c r="AO98" s="111"/>
      <c r="AP98" s="111"/>
      <c r="AQ98" s="111"/>
      <c r="AR98" s="111"/>
    </row>
    <row r="99" spans="1:44" ht="13.5" customHeight="1">
      <c r="AF99" s="111"/>
      <c r="AG99" s="111"/>
      <c r="AH99" s="111"/>
      <c r="AI99" s="111"/>
      <c r="AJ99" s="111"/>
      <c r="AK99" s="111"/>
      <c r="AL99" s="111"/>
      <c r="AM99" s="111"/>
      <c r="AN99" s="111"/>
      <c r="AO99" s="111"/>
      <c r="AP99" s="111"/>
      <c r="AQ99" s="111"/>
      <c r="AR99" s="111"/>
    </row>
    <row r="100" spans="1:44" ht="13.5" customHeight="1">
      <c r="AF100" s="111"/>
      <c r="AG100" s="111"/>
      <c r="AH100" s="111"/>
      <c r="AI100" s="111"/>
      <c r="AJ100" s="111"/>
      <c r="AK100" s="111"/>
      <c r="AL100" s="111"/>
      <c r="AM100" s="111"/>
      <c r="AN100" s="111"/>
      <c r="AO100" s="111"/>
      <c r="AP100" s="111"/>
      <c r="AQ100" s="111"/>
      <c r="AR100" s="111"/>
    </row>
    <row r="101" spans="1:44" ht="13.5" customHeight="1">
      <c r="AF101" s="111"/>
      <c r="AG101" s="111"/>
      <c r="AH101" s="111"/>
      <c r="AI101" s="111"/>
      <c r="AJ101" s="111"/>
      <c r="AK101" s="111"/>
      <c r="AL101" s="111"/>
      <c r="AM101" s="111"/>
      <c r="AN101" s="111"/>
      <c r="AO101" s="111"/>
      <c r="AP101" s="111"/>
      <c r="AQ101" s="111"/>
      <c r="AR101" s="111"/>
    </row>
    <row r="102" spans="1:44" ht="13.5" customHeight="1">
      <c r="AF102" s="111"/>
      <c r="AG102" s="111"/>
      <c r="AH102" s="111"/>
      <c r="AI102" s="111"/>
      <c r="AJ102" s="111"/>
      <c r="AK102" s="111"/>
      <c r="AL102" s="111"/>
      <c r="AM102" s="111"/>
      <c r="AN102" s="111"/>
      <c r="AO102" s="111"/>
      <c r="AP102" s="111"/>
      <c r="AQ102" s="111"/>
      <c r="AR102" s="111"/>
    </row>
    <row r="103" spans="1:44" ht="13.5" customHeight="1">
      <c r="AF103" s="111"/>
      <c r="AG103" s="111"/>
      <c r="AH103" s="111"/>
      <c r="AI103" s="111"/>
      <c r="AJ103" s="111"/>
      <c r="AK103" s="111"/>
      <c r="AL103" s="111"/>
      <c r="AM103" s="111"/>
      <c r="AN103" s="111"/>
      <c r="AO103" s="111"/>
      <c r="AP103" s="111"/>
      <c r="AQ103" s="111"/>
      <c r="AR103" s="111"/>
    </row>
    <row r="104" spans="1:44" ht="13.5" customHeight="1">
      <c r="AF104" s="111"/>
      <c r="AG104" s="111"/>
      <c r="AH104" s="111"/>
      <c r="AI104" s="111"/>
      <c r="AJ104" s="111"/>
      <c r="AK104" s="111"/>
      <c r="AL104" s="111"/>
      <c r="AM104" s="111"/>
      <c r="AN104" s="111"/>
      <c r="AO104" s="111"/>
      <c r="AP104" s="111"/>
      <c r="AQ104" s="111"/>
      <c r="AR104" s="111"/>
    </row>
    <row r="105" spans="1:44" ht="13.5" customHeight="1">
      <c r="AF105" s="111"/>
      <c r="AG105" s="111"/>
      <c r="AH105" s="111"/>
      <c r="AI105" s="111"/>
      <c r="AJ105" s="111"/>
      <c r="AK105" s="111"/>
      <c r="AL105" s="111"/>
      <c r="AM105" s="111"/>
      <c r="AN105" s="111"/>
      <c r="AO105" s="111"/>
      <c r="AP105" s="111"/>
      <c r="AQ105" s="111"/>
      <c r="AR105" s="111"/>
    </row>
    <row r="106" spans="1:44" ht="13.5" customHeight="1">
      <c r="AF106" s="111"/>
      <c r="AG106" s="111"/>
      <c r="AH106" s="111"/>
      <c r="AI106" s="111"/>
      <c r="AJ106" s="111"/>
      <c r="AK106" s="111"/>
      <c r="AL106" s="111"/>
      <c r="AM106" s="111"/>
      <c r="AN106" s="111"/>
      <c r="AO106" s="111"/>
      <c r="AP106" s="111"/>
      <c r="AQ106" s="111"/>
      <c r="AR106" s="111"/>
    </row>
    <row r="107" spans="1:44" ht="13.5" customHeight="1">
      <c r="AF107" s="111"/>
      <c r="AG107" s="111"/>
      <c r="AH107" s="111"/>
      <c r="AI107" s="111"/>
      <c r="AJ107" s="111"/>
      <c r="AK107" s="111"/>
      <c r="AL107" s="111"/>
      <c r="AM107" s="111"/>
      <c r="AN107" s="111"/>
      <c r="AO107" s="111"/>
      <c r="AP107" s="111"/>
      <c r="AQ107" s="111"/>
      <c r="AR107" s="111"/>
    </row>
    <row r="108" spans="1:44" ht="13.5" customHeight="1">
      <c r="AF108" s="111"/>
      <c r="AG108" s="111"/>
      <c r="AH108" s="111"/>
      <c r="AI108" s="111"/>
      <c r="AJ108" s="111"/>
      <c r="AK108" s="111"/>
      <c r="AL108" s="111"/>
      <c r="AM108" s="111"/>
      <c r="AN108" s="111"/>
      <c r="AO108" s="111"/>
      <c r="AP108" s="111"/>
      <c r="AQ108" s="111"/>
      <c r="AR108" s="111"/>
    </row>
  </sheetData>
  <sheetProtection password="DD57" sheet="1"/>
  <mergeCells count="127">
    <mergeCell ref="N87:R87"/>
    <mergeCell ref="N81:O81"/>
    <mergeCell ref="N82:O82"/>
    <mergeCell ref="N83:O83"/>
    <mergeCell ref="N84:O84"/>
    <mergeCell ref="N86:O86"/>
    <mergeCell ref="N77:Y77"/>
    <mergeCell ref="N78:S78"/>
    <mergeCell ref="T78:Y78"/>
    <mergeCell ref="N79:R79"/>
    <mergeCell ref="N80:S80"/>
    <mergeCell ref="N72:AE72"/>
    <mergeCell ref="N73:AE73"/>
    <mergeCell ref="N74:AE74"/>
    <mergeCell ref="N75:AE75"/>
    <mergeCell ref="N65:O65"/>
    <mergeCell ref="N68:O68"/>
    <mergeCell ref="N56:U56"/>
    <mergeCell ref="Z51:AA51"/>
    <mergeCell ref="N62:R62"/>
    <mergeCell ref="N63:O63"/>
    <mergeCell ref="N69:R69"/>
    <mergeCell ref="N70:AE70"/>
    <mergeCell ref="N57:R57"/>
    <mergeCell ref="N60:R60"/>
    <mergeCell ref="N61:Y61"/>
    <mergeCell ref="N66:S66"/>
    <mergeCell ref="T66:Y66"/>
    <mergeCell ref="N58:R58"/>
    <mergeCell ref="N59:R59"/>
    <mergeCell ref="N71:AE71"/>
    <mergeCell ref="A49:C52"/>
    <mergeCell ref="Z49:AA50"/>
    <mergeCell ref="AB49:AH49"/>
    <mergeCell ref="AI49:AQ52"/>
    <mergeCell ref="AC50:AD50"/>
    <mergeCell ref="AE50:AF50"/>
    <mergeCell ref="AG50:AH50"/>
    <mergeCell ref="D49:Y52"/>
    <mergeCell ref="Z52:AA52"/>
    <mergeCell ref="A46:C47"/>
    <mergeCell ref="D46:O47"/>
    <mergeCell ref="P46:R47"/>
    <mergeCell ref="S46:AB46"/>
    <mergeCell ref="AC46:AL46"/>
    <mergeCell ref="AI43:AQ43"/>
    <mergeCell ref="I44:O44"/>
    <mergeCell ref="P44:Q44"/>
    <mergeCell ref="R44:W44"/>
    <mergeCell ref="X44:Y44"/>
    <mergeCell ref="Z44:AF44"/>
    <mergeCell ref="AG44:AH44"/>
    <mergeCell ref="AI44:AO44"/>
    <mergeCell ref="AP44:AQ44"/>
    <mergeCell ref="S47:AB47"/>
    <mergeCell ref="AC47:AL47"/>
    <mergeCell ref="D40:F41"/>
    <mergeCell ref="A43:C44"/>
    <mergeCell ref="D43:H44"/>
    <mergeCell ref="I43:Q43"/>
    <mergeCell ref="R43:Y43"/>
    <mergeCell ref="Z43:AH43"/>
    <mergeCell ref="A36:Z36"/>
    <mergeCell ref="A38:C41"/>
    <mergeCell ref="D38:Z38"/>
    <mergeCell ref="AA38:AG38"/>
    <mergeCell ref="AH38:AQ38"/>
    <mergeCell ref="D39:Z39"/>
    <mergeCell ref="AB39:AC39"/>
    <mergeCell ref="AD39:AE39"/>
    <mergeCell ref="AF39:AG39"/>
    <mergeCell ref="AH39:AQ39"/>
    <mergeCell ref="A27:C30"/>
    <mergeCell ref="D27:F28"/>
    <mergeCell ref="D29:F30"/>
    <mergeCell ref="H29:AK30"/>
    <mergeCell ref="A31:C34"/>
    <mergeCell ref="D31:F32"/>
    <mergeCell ref="D33:F34"/>
    <mergeCell ref="H33:AK34"/>
    <mergeCell ref="A21:C22"/>
    <mergeCell ref="D21:F24"/>
    <mergeCell ref="O21:AL22"/>
    <mergeCell ref="A23:C26"/>
    <mergeCell ref="D25:F26"/>
    <mergeCell ref="H25:AK26"/>
    <mergeCell ref="A13:Z13"/>
    <mergeCell ref="A15:C16"/>
    <mergeCell ref="D15:H16"/>
    <mergeCell ref="A18:C19"/>
    <mergeCell ref="D18:O19"/>
    <mergeCell ref="P18:R19"/>
    <mergeCell ref="S18:AB18"/>
    <mergeCell ref="AC18:AL18"/>
    <mergeCell ref="S19:AB19"/>
    <mergeCell ref="AC19:AL19"/>
    <mergeCell ref="I15:Q15"/>
    <mergeCell ref="R15:Z15"/>
    <mergeCell ref="I16:O16"/>
    <mergeCell ref="P16:Q16"/>
    <mergeCell ref="R16:X16"/>
    <mergeCell ref="Y16:Z16"/>
    <mergeCell ref="F8:AB8"/>
    <mergeCell ref="AC8:AI8"/>
    <mergeCell ref="AJ8:AJ9"/>
    <mergeCell ref="F9:AB9"/>
    <mergeCell ref="AD9:AE9"/>
    <mergeCell ref="AF9:AG9"/>
    <mergeCell ref="AH9:AI9"/>
    <mergeCell ref="A8:E9"/>
    <mergeCell ref="AK8:AQ11"/>
    <mergeCell ref="F10:H11"/>
    <mergeCell ref="AA3:AQ5"/>
    <mergeCell ref="G4:H4"/>
    <mergeCell ref="I4:K4"/>
    <mergeCell ref="G5:H5"/>
    <mergeCell ref="I5:K5"/>
    <mergeCell ref="U6:Z7"/>
    <mergeCell ref="AA6:AQ7"/>
    <mergeCell ref="A1:D1"/>
    <mergeCell ref="E1:AJ1"/>
    <mergeCell ref="AG2:AQ2"/>
    <mergeCell ref="A3:E7"/>
    <mergeCell ref="F3:F5"/>
    <mergeCell ref="G3:K3"/>
    <mergeCell ref="L3:T5"/>
    <mergeCell ref="U3:Z5"/>
  </mergeCells>
  <phoneticPr fontId="4"/>
  <conditionalFormatting sqref="P44:Q44">
    <cfRule type="expression" dxfId="26" priority="1" stopIfTrue="1">
      <formula>"P45=""①"""</formula>
    </cfRule>
  </conditionalFormatting>
  <dataValidations count="3">
    <dataValidation imeMode="disabled" allowBlank="1" showInputMessage="1" showErrorMessage="1" sqref="AG68:AH68 N57:R57 AG63 N60:R60 AG57 AG58:AH60 Y62:Z62 AG81:AH84 N63:O63 AC79:AD79 AG80 AG56:AH56 N56:U56 N69:R69 N81:O84 N86:O86 AH70:AH75 N65:O65 N68:O68 AG65:AH65 N87:R87 N80:S80 N62:R62 N79:R79 AG86:AH86 AC87:AD87 AG69"/>
    <dataValidation imeMode="halfKatakana" allowBlank="1" showInputMessage="1" showErrorMessage="1" sqref="P81:Q84 N77:Y77 AG64:AJ64 N72:AE72 AH61:AJ61 Z78:AA78 P86:Q86 P68:Q68 N64:Y64 P65:Q65 N61:Y61 AF61 N74:AE74 N70:AE70 AH77:AJ77"/>
    <dataValidation imeMode="hiragana" allowBlank="1" showInputMessage="1" showErrorMessage="1" sqref="AJ78 N58:R59 AJ66:AJ67 AM66:AN67 N66:Y67 AG78:AH78 AG66:AH67 AM78:AN78 N78:Y78 N71:AE71 N73:AE73 N75:AE75"/>
  </dataValidations>
  <printOptions horizontalCentered="1"/>
  <pageMargins left="0.59055118110236227" right="0.31496062992125984" top="0.59055118110236227" bottom="0.59055118110236227" header="0.51181102362204722" footer="0.51181102362204722"/>
  <pageSetup paperSize="9" scale="70" orientation="portrait" r:id="rId1"/>
  <headerFooter alignWithMargins="0"/>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Q88"/>
  <sheetViews>
    <sheetView showGridLines="0" showRowColHeaders="0" view="pageBreakPreview" zoomScale="90" zoomScaleNormal="100" zoomScaleSheetLayoutView="90" workbookViewId="0">
      <selection activeCell="AR1" sqref="AR1"/>
    </sheetView>
  </sheetViews>
  <sheetFormatPr defaultColWidth="9" defaultRowHeight="13.5" customHeight="1"/>
  <cols>
    <col min="1" max="3" width="3.625" style="26" customWidth="1"/>
    <col min="4" max="43" width="3.125" style="26" customWidth="1"/>
    <col min="44" max="16384" width="9" style="26"/>
  </cols>
  <sheetData>
    <row r="1" spans="1:43" ht="32.25" customHeight="1">
      <c r="A1" s="274" t="s">
        <v>25</v>
      </c>
      <c r="B1" s="274"/>
      <c r="C1" s="274"/>
      <c r="D1" s="274"/>
      <c r="E1" s="275" t="s">
        <v>132</v>
      </c>
      <c r="F1" s="275"/>
      <c r="G1" s="275"/>
      <c r="H1" s="275"/>
      <c r="I1" s="275"/>
      <c r="J1" s="275"/>
      <c r="K1" s="275"/>
      <c r="L1" s="275"/>
      <c r="M1" s="275"/>
      <c r="N1" s="275"/>
      <c r="O1" s="275"/>
      <c r="P1" s="275"/>
      <c r="Q1" s="275"/>
      <c r="R1" s="275"/>
      <c r="S1" s="275"/>
      <c r="T1" s="275"/>
      <c r="U1" s="275"/>
      <c r="V1" s="275"/>
      <c r="W1" s="275"/>
      <c r="X1" s="275"/>
      <c r="Y1" s="275"/>
      <c r="Z1" s="275"/>
      <c r="AA1" s="275"/>
      <c r="AB1" s="275"/>
      <c r="AC1" s="275"/>
      <c r="AD1" s="275"/>
      <c r="AE1" s="275"/>
      <c r="AF1" s="275"/>
      <c r="AG1" s="275"/>
      <c r="AH1" s="275"/>
      <c r="AI1" s="275"/>
      <c r="AJ1" s="275"/>
      <c r="AK1" s="65"/>
      <c r="AL1" s="65"/>
      <c r="AM1" s="65"/>
      <c r="AN1" s="65"/>
      <c r="AO1" s="65"/>
      <c r="AP1" s="65"/>
      <c r="AQ1" s="65"/>
    </row>
    <row r="2" spans="1:43" ht="30" customHeight="1" thickBot="1">
      <c r="A2" s="29"/>
      <c r="B2" s="29"/>
      <c r="C2" s="29"/>
      <c r="D2" s="29"/>
      <c r="E2" s="29"/>
      <c r="F2" s="29"/>
      <c r="G2" s="29"/>
      <c r="H2" s="29"/>
      <c r="I2" s="29"/>
      <c r="J2" s="29"/>
      <c r="K2" s="29"/>
      <c r="L2" s="29"/>
      <c r="M2" s="29"/>
      <c r="N2" s="29"/>
      <c r="O2" s="29"/>
      <c r="P2" s="29"/>
      <c r="Q2" s="29"/>
      <c r="R2" s="29"/>
      <c r="S2" s="29"/>
      <c r="T2" s="29"/>
      <c r="U2" s="29"/>
      <c r="V2" s="29"/>
      <c r="W2" s="29"/>
      <c r="X2" s="29"/>
      <c r="Y2" s="29"/>
      <c r="Z2" s="29"/>
      <c r="AA2" s="29"/>
      <c r="AB2" s="29"/>
      <c r="AC2" s="29"/>
      <c r="AD2" s="29"/>
      <c r="AE2" s="29"/>
      <c r="AF2" s="30" t="s">
        <v>27</v>
      </c>
      <c r="AG2" s="276">
        <f>IF(N56="","令和　　　年　　　月　　　日",N56)</f>
        <v>45017</v>
      </c>
      <c r="AH2" s="276"/>
      <c r="AI2" s="276"/>
      <c r="AJ2" s="276"/>
      <c r="AK2" s="276"/>
      <c r="AL2" s="276"/>
      <c r="AM2" s="276"/>
      <c r="AN2" s="276"/>
      <c r="AO2" s="276"/>
      <c r="AP2" s="276"/>
      <c r="AQ2" s="276"/>
    </row>
    <row r="3" spans="1:43" ht="15" customHeight="1">
      <c r="A3" s="277" t="s">
        <v>28</v>
      </c>
      <c r="B3" s="278"/>
      <c r="C3" s="278"/>
      <c r="D3" s="278"/>
      <c r="E3" s="279"/>
      <c r="F3" s="283" t="s">
        <v>29</v>
      </c>
      <c r="G3" s="286" t="s">
        <v>30</v>
      </c>
      <c r="H3" s="286"/>
      <c r="I3" s="286"/>
      <c r="J3" s="286"/>
      <c r="K3" s="286"/>
      <c r="L3" s="287" t="s">
        <v>31</v>
      </c>
      <c r="M3" s="288"/>
      <c r="N3" s="288"/>
      <c r="O3" s="288"/>
      <c r="P3" s="288"/>
      <c r="Q3" s="288"/>
      <c r="R3" s="288"/>
      <c r="S3" s="288"/>
      <c r="T3" s="283"/>
      <c r="U3" s="287" t="s">
        <v>32</v>
      </c>
      <c r="V3" s="288"/>
      <c r="W3" s="288"/>
      <c r="X3" s="288"/>
      <c r="Y3" s="288"/>
      <c r="Z3" s="283"/>
      <c r="AA3" s="252" t="str">
        <f>IF(N58="","",N58)</f>
        <v>裁判所共済組合</v>
      </c>
      <c r="AB3" s="253"/>
      <c r="AC3" s="253"/>
      <c r="AD3" s="253"/>
      <c r="AE3" s="253"/>
      <c r="AF3" s="253"/>
      <c r="AG3" s="253"/>
      <c r="AH3" s="253"/>
      <c r="AI3" s="253"/>
      <c r="AJ3" s="253"/>
      <c r="AK3" s="253"/>
      <c r="AL3" s="253"/>
      <c r="AM3" s="253"/>
      <c r="AN3" s="253"/>
      <c r="AO3" s="253"/>
      <c r="AP3" s="253"/>
      <c r="AQ3" s="254"/>
    </row>
    <row r="4" spans="1:43" ht="15" customHeight="1">
      <c r="A4" s="280"/>
      <c r="B4" s="281"/>
      <c r="C4" s="281"/>
      <c r="D4" s="281"/>
      <c r="E4" s="282"/>
      <c r="F4" s="284"/>
      <c r="G4" s="261" t="s">
        <v>33</v>
      </c>
      <c r="H4" s="262"/>
      <c r="I4" s="261" t="s">
        <v>34</v>
      </c>
      <c r="J4" s="263"/>
      <c r="K4" s="262"/>
      <c r="L4" s="289"/>
      <c r="M4" s="290"/>
      <c r="N4" s="290"/>
      <c r="O4" s="290"/>
      <c r="P4" s="290"/>
      <c r="Q4" s="290"/>
      <c r="R4" s="290"/>
      <c r="S4" s="290"/>
      <c r="T4" s="284"/>
      <c r="U4" s="289"/>
      <c r="V4" s="290"/>
      <c r="W4" s="290"/>
      <c r="X4" s="290"/>
      <c r="Y4" s="290"/>
      <c r="Z4" s="284"/>
      <c r="AA4" s="255"/>
      <c r="AB4" s="256"/>
      <c r="AC4" s="256"/>
      <c r="AD4" s="256"/>
      <c r="AE4" s="256"/>
      <c r="AF4" s="256"/>
      <c r="AG4" s="256"/>
      <c r="AH4" s="256"/>
      <c r="AI4" s="256"/>
      <c r="AJ4" s="256"/>
      <c r="AK4" s="256"/>
      <c r="AL4" s="256"/>
      <c r="AM4" s="256"/>
      <c r="AN4" s="256"/>
      <c r="AO4" s="256"/>
      <c r="AP4" s="256"/>
      <c r="AQ4" s="257"/>
    </row>
    <row r="5" spans="1:43" ht="15" customHeight="1">
      <c r="A5" s="280"/>
      <c r="B5" s="281"/>
      <c r="C5" s="281"/>
      <c r="D5" s="281"/>
      <c r="E5" s="282"/>
      <c r="F5" s="285"/>
      <c r="G5" s="264" t="s">
        <v>35</v>
      </c>
      <c r="H5" s="265"/>
      <c r="I5" s="264" t="s">
        <v>36</v>
      </c>
      <c r="J5" s="266"/>
      <c r="K5" s="265"/>
      <c r="L5" s="291"/>
      <c r="M5" s="292"/>
      <c r="N5" s="292"/>
      <c r="O5" s="292"/>
      <c r="P5" s="292"/>
      <c r="Q5" s="292"/>
      <c r="R5" s="292"/>
      <c r="S5" s="292"/>
      <c r="T5" s="285"/>
      <c r="U5" s="291"/>
      <c r="V5" s="292"/>
      <c r="W5" s="292"/>
      <c r="X5" s="292"/>
      <c r="Y5" s="292"/>
      <c r="Z5" s="285"/>
      <c r="AA5" s="258"/>
      <c r="AB5" s="259"/>
      <c r="AC5" s="259"/>
      <c r="AD5" s="259"/>
      <c r="AE5" s="259"/>
      <c r="AF5" s="259"/>
      <c r="AG5" s="259"/>
      <c r="AH5" s="259"/>
      <c r="AI5" s="259"/>
      <c r="AJ5" s="259"/>
      <c r="AK5" s="259"/>
      <c r="AL5" s="259"/>
      <c r="AM5" s="259"/>
      <c r="AN5" s="259"/>
      <c r="AO5" s="259"/>
      <c r="AP5" s="259"/>
      <c r="AQ5" s="260"/>
    </row>
    <row r="6" spans="1:43" ht="15" customHeight="1">
      <c r="A6" s="280"/>
      <c r="B6" s="281"/>
      <c r="C6" s="281"/>
      <c r="D6" s="281"/>
      <c r="E6" s="282"/>
      <c r="F6" s="31">
        <v>1</v>
      </c>
      <c r="G6" s="32">
        <v>2</v>
      </c>
      <c r="H6" s="33">
        <v>3</v>
      </c>
      <c r="I6" s="32">
        <v>4</v>
      </c>
      <c r="J6" s="34">
        <v>5</v>
      </c>
      <c r="K6" s="33">
        <v>6</v>
      </c>
      <c r="L6" s="32">
        <v>7</v>
      </c>
      <c r="M6" s="34">
        <v>8</v>
      </c>
      <c r="N6" s="34">
        <v>9</v>
      </c>
      <c r="O6" s="34">
        <v>10</v>
      </c>
      <c r="P6" s="34">
        <v>11</v>
      </c>
      <c r="Q6" s="34">
        <v>12</v>
      </c>
      <c r="R6" s="34">
        <v>13</v>
      </c>
      <c r="S6" s="34">
        <v>14</v>
      </c>
      <c r="T6" s="33">
        <v>15</v>
      </c>
      <c r="U6" s="267" t="s">
        <v>37</v>
      </c>
      <c r="V6" s="267"/>
      <c r="W6" s="267"/>
      <c r="X6" s="267"/>
      <c r="Y6" s="267"/>
      <c r="Z6" s="267"/>
      <c r="AA6" s="269" t="str">
        <f>IF(N59="","",N59)</f>
        <v/>
      </c>
      <c r="AB6" s="269"/>
      <c r="AC6" s="269"/>
      <c r="AD6" s="269"/>
      <c r="AE6" s="269"/>
      <c r="AF6" s="269"/>
      <c r="AG6" s="269"/>
      <c r="AH6" s="269"/>
      <c r="AI6" s="269"/>
      <c r="AJ6" s="269"/>
      <c r="AK6" s="269"/>
      <c r="AL6" s="269"/>
      <c r="AM6" s="269"/>
      <c r="AN6" s="269"/>
      <c r="AO6" s="269"/>
      <c r="AP6" s="269"/>
      <c r="AQ6" s="270"/>
    </row>
    <row r="7" spans="1:43" ht="36" customHeight="1" thickBot="1">
      <c r="A7" s="280"/>
      <c r="B7" s="281"/>
      <c r="C7" s="281"/>
      <c r="D7" s="281"/>
      <c r="E7" s="282"/>
      <c r="F7" s="73" t="s">
        <v>38</v>
      </c>
      <c r="G7" s="74" t="str">
        <f>MID($N$57,1,1)</f>
        <v>1</v>
      </c>
      <c r="H7" s="75" t="str">
        <f>MID($N$57,2,1)</f>
        <v>3</v>
      </c>
      <c r="I7" s="74" t="str">
        <f>MID($N$57,3,1)</f>
        <v/>
      </c>
      <c r="J7" s="76" t="str">
        <f>MID($N$57,4,1)</f>
        <v/>
      </c>
      <c r="K7" s="75" t="str">
        <f>MID($N$57,5,1)</f>
        <v/>
      </c>
      <c r="L7" s="74" t="str">
        <f>MID($N$60,1,1)</f>
        <v/>
      </c>
      <c r="M7" s="76" t="str">
        <f>MID($N$60,2,1)</f>
        <v/>
      </c>
      <c r="N7" s="76" t="str">
        <f>MID($N$60,3,1)</f>
        <v/>
      </c>
      <c r="O7" s="76" t="str">
        <f>MID($N$60,4,1)</f>
        <v/>
      </c>
      <c r="P7" s="76" t="str">
        <f>MID($N$60,5,1)</f>
        <v/>
      </c>
      <c r="Q7" s="76" t="str">
        <f>MID($N$60,6,1)</f>
        <v/>
      </c>
      <c r="R7" s="76" t="str">
        <f>MID($N$60,7,1)</f>
        <v/>
      </c>
      <c r="S7" s="76" t="str">
        <f>MID($N$60,8,1)</f>
        <v/>
      </c>
      <c r="T7" s="75" t="str">
        <f>MID($N$60,9,1)</f>
        <v/>
      </c>
      <c r="U7" s="268"/>
      <c r="V7" s="268"/>
      <c r="W7" s="268"/>
      <c r="X7" s="268"/>
      <c r="Y7" s="268"/>
      <c r="Z7" s="268"/>
      <c r="AA7" s="271"/>
      <c r="AB7" s="271"/>
      <c r="AC7" s="271"/>
      <c r="AD7" s="271"/>
      <c r="AE7" s="271"/>
      <c r="AF7" s="271"/>
      <c r="AG7" s="271"/>
      <c r="AH7" s="271"/>
      <c r="AI7" s="271"/>
      <c r="AJ7" s="271"/>
      <c r="AK7" s="272"/>
      <c r="AL7" s="272"/>
      <c r="AM7" s="272"/>
      <c r="AN7" s="272"/>
      <c r="AO7" s="272"/>
      <c r="AP7" s="272"/>
      <c r="AQ7" s="273"/>
    </row>
    <row r="8" spans="1:43" ht="15.95" customHeight="1">
      <c r="A8" s="297" t="s">
        <v>39</v>
      </c>
      <c r="B8" s="298"/>
      <c r="C8" s="298"/>
      <c r="D8" s="298"/>
      <c r="E8" s="299"/>
      <c r="F8" s="292" t="s">
        <v>40</v>
      </c>
      <c r="G8" s="292"/>
      <c r="H8" s="292"/>
      <c r="I8" s="292"/>
      <c r="J8" s="292"/>
      <c r="K8" s="292"/>
      <c r="L8" s="292"/>
      <c r="M8" s="292"/>
      <c r="N8" s="292"/>
      <c r="O8" s="292"/>
      <c r="P8" s="292"/>
      <c r="Q8" s="292"/>
      <c r="R8" s="292"/>
      <c r="S8" s="292"/>
      <c r="T8" s="292"/>
      <c r="U8" s="292"/>
      <c r="V8" s="292"/>
      <c r="W8" s="292"/>
      <c r="X8" s="292"/>
      <c r="Y8" s="292"/>
      <c r="Z8" s="292"/>
      <c r="AA8" s="292"/>
      <c r="AB8" s="285"/>
      <c r="AC8" s="293" t="s">
        <v>41</v>
      </c>
      <c r="AD8" s="293"/>
      <c r="AE8" s="293"/>
      <c r="AF8" s="293"/>
      <c r="AG8" s="293"/>
      <c r="AH8" s="293"/>
      <c r="AI8" s="293"/>
      <c r="AJ8" s="291" t="s">
        <v>42</v>
      </c>
      <c r="AK8" s="300" t="s">
        <v>43</v>
      </c>
      <c r="AL8" s="301"/>
      <c r="AM8" s="301"/>
      <c r="AN8" s="301"/>
      <c r="AO8" s="301"/>
      <c r="AP8" s="301"/>
      <c r="AQ8" s="302"/>
    </row>
    <row r="9" spans="1:43" ht="24.95" customHeight="1">
      <c r="A9" s="297"/>
      <c r="B9" s="298"/>
      <c r="C9" s="298"/>
      <c r="D9" s="298"/>
      <c r="E9" s="299"/>
      <c r="F9" s="295" t="s">
        <v>44</v>
      </c>
      <c r="G9" s="295"/>
      <c r="H9" s="295"/>
      <c r="I9" s="295"/>
      <c r="J9" s="295"/>
      <c r="K9" s="295"/>
      <c r="L9" s="295"/>
      <c r="M9" s="295"/>
      <c r="N9" s="295"/>
      <c r="O9" s="295"/>
      <c r="P9" s="295"/>
      <c r="Q9" s="295"/>
      <c r="R9" s="295"/>
      <c r="S9" s="295"/>
      <c r="T9" s="295"/>
      <c r="U9" s="295"/>
      <c r="V9" s="295"/>
      <c r="W9" s="295"/>
      <c r="X9" s="295"/>
      <c r="Y9" s="295"/>
      <c r="Z9" s="295"/>
      <c r="AA9" s="295"/>
      <c r="AB9" s="296"/>
      <c r="AC9" s="35" t="s">
        <v>45</v>
      </c>
      <c r="AD9" s="267" t="s">
        <v>46</v>
      </c>
      <c r="AE9" s="267"/>
      <c r="AF9" s="267" t="s">
        <v>47</v>
      </c>
      <c r="AG9" s="267"/>
      <c r="AH9" s="267" t="s">
        <v>48</v>
      </c>
      <c r="AI9" s="267"/>
      <c r="AJ9" s="294"/>
      <c r="AK9" s="303"/>
      <c r="AL9" s="304"/>
      <c r="AM9" s="304"/>
      <c r="AN9" s="304"/>
      <c r="AO9" s="304"/>
      <c r="AP9" s="304"/>
      <c r="AQ9" s="305"/>
    </row>
    <row r="10" spans="1:43" ht="15" customHeight="1">
      <c r="A10" s="36"/>
      <c r="B10" s="37"/>
      <c r="C10" s="37"/>
      <c r="D10" s="37"/>
      <c r="E10" s="38"/>
      <c r="F10" s="309" t="s">
        <v>49</v>
      </c>
      <c r="G10" s="267"/>
      <c r="H10" s="267"/>
      <c r="I10" s="32">
        <v>19</v>
      </c>
      <c r="J10" s="34">
        <v>20</v>
      </c>
      <c r="K10" s="34">
        <v>21</v>
      </c>
      <c r="L10" s="34">
        <v>22</v>
      </c>
      <c r="M10" s="34">
        <v>23</v>
      </c>
      <c r="N10" s="34">
        <v>24</v>
      </c>
      <c r="O10" s="34">
        <v>25</v>
      </c>
      <c r="P10" s="34">
        <v>26</v>
      </c>
      <c r="Q10" s="34">
        <v>27</v>
      </c>
      <c r="R10" s="34">
        <v>28</v>
      </c>
      <c r="S10" s="34">
        <v>29</v>
      </c>
      <c r="T10" s="34">
        <v>30</v>
      </c>
      <c r="U10" s="34">
        <v>31</v>
      </c>
      <c r="V10" s="34">
        <v>32</v>
      </c>
      <c r="W10" s="34">
        <v>33</v>
      </c>
      <c r="X10" s="34">
        <v>34</v>
      </c>
      <c r="Y10" s="34">
        <v>35</v>
      </c>
      <c r="Z10" s="34">
        <v>36</v>
      </c>
      <c r="AA10" s="34">
        <v>37</v>
      </c>
      <c r="AB10" s="33">
        <v>38</v>
      </c>
      <c r="AC10" s="39">
        <v>39</v>
      </c>
      <c r="AD10" s="32">
        <v>40</v>
      </c>
      <c r="AE10" s="33">
        <v>41</v>
      </c>
      <c r="AF10" s="32">
        <v>42</v>
      </c>
      <c r="AG10" s="33">
        <v>43</v>
      </c>
      <c r="AH10" s="32">
        <v>44</v>
      </c>
      <c r="AI10" s="33">
        <v>45</v>
      </c>
      <c r="AJ10" s="40">
        <v>46</v>
      </c>
      <c r="AK10" s="303"/>
      <c r="AL10" s="304"/>
      <c r="AM10" s="304"/>
      <c r="AN10" s="304"/>
      <c r="AO10" s="304"/>
      <c r="AP10" s="304"/>
      <c r="AQ10" s="305"/>
    </row>
    <row r="11" spans="1:43" ht="36" customHeight="1" thickBot="1">
      <c r="A11" s="41"/>
      <c r="B11" s="42"/>
      <c r="C11" s="42"/>
      <c r="D11" s="42"/>
      <c r="E11" s="43"/>
      <c r="F11" s="310"/>
      <c r="G11" s="268"/>
      <c r="H11" s="268"/>
      <c r="I11" s="86" t="str">
        <f>MID($N$61,1,1)</f>
        <v>ｷ</v>
      </c>
      <c r="J11" s="87" t="str">
        <f>MID($N$61,2,1)</f>
        <v>ﾖ</v>
      </c>
      <c r="K11" s="87" t="str">
        <f>MID($N$61,3,1)</f>
        <v>ｳ</v>
      </c>
      <c r="L11" s="87" t="str">
        <f>MID($N$61,4,1)</f>
        <v>ｻ</v>
      </c>
      <c r="M11" s="87" t="str">
        <f>MID($N$61,5,1)</f>
        <v>ｲ</v>
      </c>
      <c r="N11" s="87" t="str">
        <f>MID($N$61,6,1)</f>
        <v xml:space="preserve"> </v>
      </c>
      <c r="O11" s="87" t="str">
        <f>MID($N$61,7,1)</f>
        <v>ﾊ</v>
      </c>
      <c r="P11" s="87" t="str">
        <f>MID($N$61,8,1)</f>
        <v>ﾅ</v>
      </c>
      <c r="Q11" s="87" t="str">
        <f>MID($N$61,9,1)</f>
        <v>ｺ</v>
      </c>
      <c r="R11" s="87" t="str">
        <f>MID($N$61,10,1)</f>
        <v/>
      </c>
      <c r="S11" s="87" t="str">
        <f>MID($N$61,11,1)</f>
        <v/>
      </c>
      <c r="T11" s="87" t="str">
        <f>MID($N$61,12,1)</f>
        <v/>
      </c>
      <c r="U11" s="87" t="str">
        <f>MID($N$61,13,1)</f>
        <v/>
      </c>
      <c r="V11" s="87" t="str">
        <f>MID($N$61,14,1)</f>
        <v/>
      </c>
      <c r="W11" s="87" t="str">
        <f>MID($N$61,15,1)</f>
        <v/>
      </c>
      <c r="X11" s="87" t="str">
        <f>MID($N$61,16,1)</f>
        <v/>
      </c>
      <c r="Y11" s="87" t="str">
        <f>MID($N$61,17,1)</f>
        <v/>
      </c>
      <c r="Z11" s="87" t="str">
        <f>MID($N$61,18,1)</f>
        <v/>
      </c>
      <c r="AA11" s="87" t="str">
        <f>MID($N$61,19,1)</f>
        <v/>
      </c>
      <c r="AB11" s="88" t="str">
        <f>MID($N$61,20,1)</f>
        <v/>
      </c>
      <c r="AC11" s="77" t="str">
        <f>MID($N$62,1,1)</f>
        <v>4</v>
      </c>
      <c r="AD11" s="74" t="str">
        <f>MID($N$62,2,1)</f>
        <v>0</v>
      </c>
      <c r="AE11" s="75" t="str">
        <f>MID($N$62,3,1)</f>
        <v>5</v>
      </c>
      <c r="AF11" s="74" t="str">
        <f>MID($N$62,4,1)</f>
        <v>0</v>
      </c>
      <c r="AG11" s="75" t="str">
        <f>MID($N$62,5,1)</f>
        <v>4</v>
      </c>
      <c r="AH11" s="74" t="str">
        <f>MID($N$62,6,1)</f>
        <v>0</v>
      </c>
      <c r="AI11" s="75" t="str">
        <f>MID($N$62,7,1)</f>
        <v>1</v>
      </c>
      <c r="AJ11" s="78" t="str">
        <f>MID($N$63,1,1)</f>
        <v>2</v>
      </c>
      <c r="AK11" s="306"/>
      <c r="AL11" s="307"/>
      <c r="AM11" s="307"/>
      <c r="AN11" s="307"/>
      <c r="AO11" s="307"/>
      <c r="AP11" s="307"/>
      <c r="AQ11" s="308"/>
    </row>
    <row r="12" spans="1:43" ht="24.95" customHeight="1" thickBot="1">
      <c r="A12" s="66"/>
      <c r="B12" s="66"/>
      <c r="C12" s="66"/>
      <c r="D12" s="66"/>
      <c r="E12" s="66"/>
      <c r="F12" s="66"/>
      <c r="G12" s="66"/>
      <c r="H12" s="66"/>
      <c r="I12" s="66"/>
      <c r="J12" s="66"/>
      <c r="K12" s="66"/>
      <c r="L12" s="66"/>
      <c r="M12" s="66"/>
      <c r="N12" s="66"/>
      <c r="O12" s="66"/>
      <c r="P12" s="66"/>
      <c r="Q12" s="66"/>
      <c r="R12" s="66"/>
      <c r="S12" s="66"/>
      <c r="T12" s="66"/>
      <c r="U12" s="66"/>
      <c r="V12" s="66"/>
      <c r="W12" s="66"/>
      <c r="X12" s="66"/>
      <c r="Y12" s="66"/>
      <c r="Z12" s="66"/>
      <c r="AA12" s="67"/>
      <c r="AB12" s="67"/>
      <c r="AC12" s="67"/>
      <c r="AD12" s="67"/>
      <c r="AE12" s="67"/>
      <c r="AF12" s="67"/>
      <c r="AG12" s="67"/>
      <c r="AH12" s="67"/>
      <c r="AI12" s="67"/>
      <c r="AJ12" s="67"/>
      <c r="AK12" s="67"/>
      <c r="AL12" s="67"/>
      <c r="AM12" s="67"/>
      <c r="AN12" s="67"/>
      <c r="AO12" s="67"/>
      <c r="AP12" s="67"/>
      <c r="AQ12" s="67"/>
    </row>
    <row r="13" spans="1:43" ht="27.95" customHeight="1" thickBot="1">
      <c r="A13" s="311" t="s">
        <v>50</v>
      </c>
      <c r="B13" s="312"/>
      <c r="C13" s="312"/>
      <c r="D13" s="312"/>
      <c r="E13" s="312"/>
      <c r="F13" s="312"/>
      <c r="G13" s="312"/>
      <c r="H13" s="312"/>
      <c r="I13" s="312"/>
      <c r="J13" s="312"/>
      <c r="K13" s="312"/>
      <c r="L13" s="312"/>
      <c r="M13" s="312"/>
      <c r="N13" s="312"/>
      <c r="O13" s="312"/>
      <c r="P13" s="312"/>
      <c r="Q13" s="312"/>
      <c r="R13" s="312"/>
      <c r="S13" s="312"/>
      <c r="T13" s="312"/>
      <c r="U13" s="312"/>
      <c r="V13" s="312"/>
      <c r="W13" s="312"/>
      <c r="X13" s="312"/>
      <c r="Y13" s="312"/>
      <c r="Z13" s="313"/>
      <c r="AA13" s="68"/>
      <c r="AB13" s="68"/>
      <c r="AC13" s="68"/>
      <c r="AD13" s="68"/>
      <c r="AE13" s="68"/>
      <c r="AF13" s="68"/>
      <c r="AG13" s="68"/>
      <c r="AH13" s="68"/>
      <c r="AI13" s="68"/>
      <c r="AJ13" s="68"/>
      <c r="AK13" s="68"/>
      <c r="AL13" s="68"/>
      <c r="AM13" s="68"/>
      <c r="AN13" s="68"/>
      <c r="AO13" s="68"/>
      <c r="AP13" s="68"/>
      <c r="AQ13" s="68"/>
    </row>
    <row r="14" spans="1:43" ht="12" customHeight="1" thickBot="1">
      <c r="A14" s="66"/>
      <c r="B14" s="66"/>
      <c r="C14" s="66"/>
      <c r="D14" s="66"/>
      <c r="E14" s="66"/>
      <c r="F14" s="66"/>
      <c r="G14" s="66"/>
      <c r="H14" s="66"/>
      <c r="I14" s="66"/>
      <c r="J14" s="66"/>
      <c r="K14" s="66"/>
      <c r="L14" s="66"/>
      <c r="M14" s="66"/>
      <c r="N14" s="66"/>
      <c r="O14" s="66"/>
      <c r="P14" s="66"/>
      <c r="Q14" s="66"/>
      <c r="R14" s="66"/>
      <c r="S14" s="66"/>
      <c r="T14" s="66"/>
      <c r="U14" s="66"/>
      <c r="V14" s="66"/>
      <c r="W14" s="66"/>
      <c r="X14" s="66"/>
      <c r="Y14" s="66"/>
      <c r="Z14" s="66"/>
      <c r="AA14" s="68"/>
      <c r="AB14" s="68"/>
      <c r="AC14" s="68"/>
      <c r="AD14" s="68"/>
      <c r="AE14" s="68"/>
      <c r="AF14" s="68"/>
      <c r="AG14" s="68"/>
      <c r="AH14" s="68"/>
      <c r="AI14" s="68"/>
      <c r="AJ14" s="68"/>
      <c r="AK14" s="68"/>
      <c r="AL14" s="68"/>
      <c r="AM14" s="68"/>
      <c r="AN14" s="68"/>
      <c r="AO14" s="68"/>
      <c r="AP14" s="68"/>
      <c r="AQ14" s="68"/>
    </row>
    <row r="15" spans="1:43" ht="15" customHeight="1">
      <c r="A15" s="314" t="s">
        <v>51</v>
      </c>
      <c r="B15" s="288"/>
      <c r="C15" s="283"/>
      <c r="D15" s="300" t="s">
        <v>52</v>
      </c>
      <c r="E15" s="301"/>
      <c r="F15" s="301"/>
      <c r="G15" s="301"/>
      <c r="H15" s="318"/>
      <c r="I15" s="331">
        <v>62</v>
      </c>
      <c r="J15" s="332"/>
      <c r="K15" s="332"/>
      <c r="L15" s="332"/>
      <c r="M15" s="332"/>
      <c r="N15" s="332"/>
      <c r="O15" s="332"/>
      <c r="P15" s="332"/>
      <c r="Q15" s="333"/>
      <c r="R15" s="331">
        <v>63</v>
      </c>
      <c r="S15" s="332"/>
      <c r="T15" s="332"/>
      <c r="U15" s="332"/>
      <c r="V15" s="332"/>
      <c r="W15" s="332"/>
      <c r="X15" s="332"/>
      <c r="Y15" s="332"/>
      <c r="Z15" s="334"/>
      <c r="AA15" s="68"/>
      <c r="AB15" s="68"/>
      <c r="AC15" s="68"/>
      <c r="AD15" s="68"/>
      <c r="AE15" s="68"/>
      <c r="AF15" s="68"/>
      <c r="AG15" s="68"/>
      <c r="AH15" s="68"/>
      <c r="AI15" s="68"/>
      <c r="AJ15" s="68"/>
      <c r="AK15" s="68"/>
      <c r="AL15" s="68"/>
      <c r="AM15" s="68"/>
      <c r="AN15" s="68"/>
      <c r="AO15" s="68"/>
      <c r="AP15" s="68"/>
      <c r="AQ15" s="68"/>
    </row>
    <row r="16" spans="1:43" ht="36" customHeight="1" thickBot="1">
      <c r="A16" s="315"/>
      <c r="B16" s="316"/>
      <c r="C16" s="317"/>
      <c r="D16" s="306"/>
      <c r="E16" s="307"/>
      <c r="F16" s="307"/>
      <c r="G16" s="307"/>
      <c r="H16" s="319"/>
      <c r="I16" s="335" t="s">
        <v>53</v>
      </c>
      <c r="J16" s="336"/>
      <c r="K16" s="336"/>
      <c r="L16" s="336"/>
      <c r="M16" s="336"/>
      <c r="N16" s="336"/>
      <c r="O16" s="310"/>
      <c r="P16" s="335" t="str">
        <f>IF(MIDB($N$65,1,1)="1","①","１")</f>
        <v>１</v>
      </c>
      <c r="Q16" s="310"/>
      <c r="R16" s="335" t="s">
        <v>54</v>
      </c>
      <c r="S16" s="336"/>
      <c r="T16" s="336"/>
      <c r="U16" s="336"/>
      <c r="V16" s="336"/>
      <c r="W16" s="336"/>
      <c r="X16" s="310"/>
      <c r="Y16" s="335" t="str">
        <f>IF(MIDB($N$68,1,1)="1","①","１")</f>
        <v>①</v>
      </c>
      <c r="Z16" s="337"/>
      <c r="AA16" s="68"/>
      <c r="AB16" s="68"/>
      <c r="AC16" s="68"/>
      <c r="AD16" s="68"/>
      <c r="AE16" s="68"/>
      <c r="AF16" s="68"/>
      <c r="AG16" s="68"/>
      <c r="AH16" s="68"/>
      <c r="AI16" s="68"/>
      <c r="AJ16" s="68"/>
      <c r="AK16" s="68"/>
      <c r="AL16" s="68"/>
      <c r="AM16" s="68"/>
      <c r="AN16" s="68"/>
      <c r="AO16" s="68"/>
      <c r="AP16" s="68"/>
      <c r="AQ16" s="68"/>
    </row>
    <row r="17" spans="1:43" ht="12" customHeight="1" thickBot="1">
      <c r="A17" s="66"/>
      <c r="B17" s="66"/>
      <c r="C17" s="66"/>
      <c r="D17" s="66"/>
      <c r="E17" s="66"/>
      <c r="F17" s="66"/>
      <c r="G17" s="66"/>
      <c r="H17" s="66"/>
      <c r="I17" s="66"/>
      <c r="J17" s="66"/>
      <c r="K17" s="66"/>
      <c r="L17" s="66"/>
      <c r="M17" s="66"/>
      <c r="N17" s="66"/>
      <c r="O17" s="66"/>
      <c r="P17" s="66"/>
      <c r="Q17" s="66"/>
      <c r="R17" s="66"/>
      <c r="S17" s="66"/>
      <c r="T17" s="66"/>
      <c r="U17" s="66"/>
      <c r="V17" s="66"/>
      <c r="W17" s="66"/>
      <c r="X17" s="66"/>
      <c r="Y17" s="66"/>
      <c r="Z17" s="66"/>
      <c r="AA17" s="68"/>
      <c r="AB17" s="68"/>
      <c r="AC17" s="68"/>
      <c r="AD17" s="68"/>
      <c r="AE17" s="68"/>
      <c r="AF17" s="68"/>
      <c r="AG17" s="68"/>
      <c r="AH17" s="68"/>
      <c r="AI17" s="68"/>
      <c r="AJ17" s="68"/>
      <c r="AK17" s="68"/>
      <c r="AL17" s="68"/>
      <c r="AM17" s="68"/>
      <c r="AN17" s="68"/>
      <c r="AO17" s="68"/>
      <c r="AP17" s="68"/>
      <c r="AQ17" s="68"/>
    </row>
    <row r="18" spans="1:43" ht="15" customHeight="1">
      <c r="A18" s="320" t="s">
        <v>55</v>
      </c>
      <c r="B18" s="286"/>
      <c r="C18" s="286"/>
      <c r="D18" s="300" t="s">
        <v>56</v>
      </c>
      <c r="E18" s="301"/>
      <c r="F18" s="301"/>
      <c r="G18" s="301"/>
      <c r="H18" s="301"/>
      <c r="I18" s="301"/>
      <c r="J18" s="301"/>
      <c r="K18" s="301"/>
      <c r="L18" s="301"/>
      <c r="M18" s="301"/>
      <c r="N18" s="301"/>
      <c r="O18" s="318"/>
      <c r="P18" s="323" t="s">
        <v>57</v>
      </c>
      <c r="Q18" s="323"/>
      <c r="R18" s="323"/>
      <c r="S18" s="325" t="s">
        <v>58</v>
      </c>
      <c r="T18" s="326"/>
      <c r="U18" s="326"/>
      <c r="V18" s="326"/>
      <c r="W18" s="326"/>
      <c r="X18" s="326"/>
      <c r="Y18" s="326"/>
      <c r="Z18" s="326"/>
      <c r="AA18" s="326"/>
      <c r="AB18" s="326"/>
      <c r="AC18" s="326" t="s">
        <v>59</v>
      </c>
      <c r="AD18" s="326"/>
      <c r="AE18" s="326"/>
      <c r="AF18" s="326"/>
      <c r="AG18" s="326"/>
      <c r="AH18" s="326"/>
      <c r="AI18" s="326"/>
      <c r="AJ18" s="326"/>
      <c r="AK18" s="326"/>
      <c r="AL18" s="327"/>
      <c r="AM18" s="68"/>
      <c r="AN18" s="68"/>
      <c r="AO18" s="68"/>
      <c r="AP18" s="68"/>
      <c r="AQ18" s="68"/>
    </row>
    <row r="19" spans="1:43" ht="36" customHeight="1" thickBot="1">
      <c r="A19" s="321"/>
      <c r="B19" s="322"/>
      <c r="C19" s="322"/>
      <c r="D19" s="306"/>
      <c r="E19" s="307"/>
      <c r="F19" s="307"/>
      <c r="G19" s="307"/>
      <c r="H19" s="307"/>
      <c r="I19" s="307"/>
      <c r="J19" s="307"/>
      <c r="K19" s="307"/>
      <c r="L19" s="307"/>
      <c r="M19" s="307"/>
      <c r="N19" s="307"/>
      <c r="O19" s="319"/>
      <c r="P19" s="324"/>
      <c r="Q19" s="324"/>
      <c r="R19" s="324"/>
      <c r="S19" s="328" t="str">
        <f>IF(N66="","",N66)</f>
        <v/>
      </c>
      <c r="T19" s="329"/>
      <c r="U19" s="329"/>
      <c r="V19" s="329"/>
      <c r="W19" s="329"/>
      <c r="X19" s="329"/>
      <c r="Y19" s="329"/>
      <c r="Z19" s="329"/>
      <c r="AA19" s="329"/>
      <c r="AB19" s="329"/>
      <c r="AC19" s="329" t="str">
        <f>IF(T66="","",T66)</f>
        <v/>
      </c>
      <c r="AD19" s="329"/>
      <c r="AE19" s="329"/>
      <c r="AF19" s="329"/>
      <c r="AG19" s="329"/>
      <c r="AH19" s="329"/>
      <c r="AI19" s="329"/>
      <c r="AJ19" s="329"/>
      <c r="AK19" s="329"/>
      <c r="AL19" s="330"/>
      <c r="AM19" s="68"/>
      <c r="AN19" s="68"/>
      <c r="AO19" s="68"/>
      <c r="AP19" s="68"/>
      <c r="AQ19" s="68"/>
    </row>
    <row r="20" spans="1:43" ht="12" customHeight="1" thickBot="1">
      <c r="A20" s="68"/>
      <c r="B20" s="68"/>
      <c r="C20" s="68"/>
      <c r="D20" s="68"/>
      <c r="E20" s="68"/>
      <c r="F20" s="68"/>
      <c r="G20" s="68"/>
      <c r="H20" s="68"/>
      <c r="I20" s="68"/>
      <c r="J20" s="68"/>
      <c r="K20" s="68"/>
      <c r="L20" s="68"/>
      <c r="M20" s="68"/>
      <c r="N20" s="68"/>
      <c r="O20" s="68"/>
      <c r="P20" s="68"/>
      <c r="Q20" s="68"/>
      <c r="R20" s="68"/>
      <c r="S20" s="68"/>
      <c r="T20" s="68"/>
      <c r="U20" s="68"/>
      <c r="V20" s="68"/>
      <c r="W20" s="68"/>
      <c r="X20" s="68"/>
      <c r="Y20" s="68"/>
      <c r="Z20" s="68"/>
      <c r="AA20" s="68"/>
      <c r="AB20" s="68"/>
      <c r="AC20" s="68"/>
      <c r="AD20" s="68"/>
      <c r="AE20" s="68"/>
      <c r="AF20" s="68"/>
      <c r="AG20" s="68"/>
      <c r="AH20" s="68"/>
      <c r="AI20" s="68"/>
      <c r="AJ20" s="68"/>
      <c r="AK20" s="68"/>
      <c r="AL20" s="68"/>
      <c r="AM20" s="68"/>
      <c r="AN20" s="68"/>
      <c r="AO20" s="68"/>
      <c r="AP20" s="68"/>
      <c r="AQ20" s="68"/>
    </row>
    <row r="21" spans="1:43" ht="15" customHeight="1">
      <c r="A21" s="344" t="s">
        <v>60</v>
      </c>
      <c r="B21" s="345"/>
      <c r="C21" s="346"/>
      <c r="D21" s="288" t="s">
        <v>61</v>
      </c>
      <c r="E21" s="288"/>
      <c r="F21" s="283"/>
      <c r="G21" s="44">
        <v>19</v>
      </c>
      <c r="H21" s="45">
        <v>20</v>
      </c>
      <c r="I21" s="46">
        <v>21</v>
      </c>
      <c r="J21" s="47"/>
      <c r="K21" s="44">
        <v>22</v>
      </c>
      <c r="L21" s="45">
        <v>23</v>
      </c>
      <c r="M21" s="45">
        <v>24</v>
      </c>
      <c r="N21" s="46">
        <v>25</v>
      </c>
      <c r="O21" s="300" t="s">
        <v>62</v>
      </c>
      <c r="P21" s="301"/>
      <c r="Q21" s="301"/>
      <c r="R21" s="301"/>
      <c r="S21" s="301"/>
      <c r="T21" s="301"/>
      <c r="U21" s="301"/>
      <c r="V21" s="301"/>
      <c r="W21" s="301"/>
      <c r="X21" s="301"/>
      <c r="Y21" s="301"/>
      <c r="Z21" s="301"/>
      <c r="AA21" s="301"/>
      <c r="AB21" s="301"/>
      <c r="AC21" s="301"/>
      <c r="AD21" s="301"/>
      <c r="AE21" s="301"/>
      <c r="AF21" s="301"/>
      <c r="AG21" s="301"/>
      <c r="AH21" s="301"/>
      <c r="AI21" s="301"/>
      <c r="AJ21" s="301"/>
      <c r="AK21" s="301"/>
      <c r="AL21" s="302"/>
      <c r="AM21" s="68"/>
      <c r="AN21" s="68"/>
      <c r="AO21" s="68"/>
      <c r="AP21" s="68"/>
      <c r="AQ21" s="68"/>
    </row>
    <row r="22" spans="1:43" ht="36" customHeight="1">
      <c r="A22" s="347"/>
      <c r="B22" s="348"/>
      <c r="C22" s="309"/>
      <c r="D22" s="290"/>
      <c r="E22" s="290"/>
      <c r="F22" s="284"/>
      <c r="G22" s="79" t="str">
        <f>MID($N$69,1,1)</f>
        <v>1</v>
      </c>
      <c r="H22" s="80" t="str">
        <f>MID($N$69,2,1)</f>
        <v>0</v>
      </c>
      <c r="I22" s="81" t="str">
        <f>MID($N$69,3,1)</f>
        <v>2</v>
      </c>
      <c r="J22" s="48" t="s">
        <v>63</v>
      </c>
      <c r="K22" s="79" t="str">
        <f>MID($N$69,4,1)</f>
        <v>8</v>
      </c>
      <c r="L22" s="80" t="str">
        <f>MID($N$69,5,1)</f>
        <v>6</v>
      </c>
      <c r="M22" s="80" t="str">
        <f>MID($N$69,6,1)</f>
        <v>5</v>
      </c>
      <c r="N22" s="81" t="str">
        <f>MID($N$69,7,1)</f>
        <v>1</v>
      </c>
      <c r="O22" s="349"/>
      <c r="P22" s="350"/>
      <c r="Q22" s="350"/>
      <c r="R22" s="350"/>
      <c r="S22" s="350"/>
      <c r="T22" s="350"/>
      <c r="U22" s="350"/>
      <c r="V22" s="350"/>
      <c r="W22" s="350"/>
      <c r="X22" s="350"/>
      <c r="Y22" s="350"/>
      <c r="Z22" s="350"/>
      <c r="AA22" s="350"/>
      <c r="AB22" s="350"/>
      <c r="AC22" s="350"/>
      <c r="AD22" s="350"/>
      <c r="AE22" s="350"/>
      <c r="AF22" s="350"/>
      <c r="AG22" s="350"/>
      <c r="AH22" s="350"/>
      <c r="AI22" s="350"/>
      <c r="AJ22" s="350"/>
      <c r="AK22" s="350"/>
      <c r="AL22" s="351"/>
      <c r="AM22" s="68"/>
      <c r="AN22" s="68"/>
      <c r="AO22" s="68"/>
      <c r="AP22" s="68"/>
      <c r="AQ22" s="68"/>
    </row>
    <row r="23" spans="1:43" ht="15" customHeight="1">
      <c r="A23" s="338" t="s">
        <v>64</v>
      </c>
      <c r="B23" s="267"/>
      <c r="C23" s="267"/>
      <c r="D23" s="290"/>
      <c r="E23" s="290"/>
      <c r="F23" s="284"/>
      <c r="G23" s="32">
        <v>26</v>
      </c>
      <c r="H23" s="34">
        <v>27</v>
      </c>
      <c r="I23" s="34">
        <v>28</v>
      </c>
      <c r="J23" s="34">
        <v>29</v>
      </c>
      <c r="K23" s="34">
        <v>30</v>
      </c>
      <c r="L23" s="34">
        <v>31</v>
      </c>
      <c r="M23" s="34">
        <v>32</v>
      </c>
      <c r="N23" s="34">
        <v>33</v>
      </c>
      <c r="O23" s="34">
        <v>34</v>
      </c>
      <c r="P23" s="34">
        <v>35</v>
      </c>
      <c r="Q23" s="34">
        <v>36</v>
      </c>
      <c r="R23" s="34">
        <v>37</v>
      </c>
      <c r="S23" s="34">
        <v>38</v>
      </c>
      <c r="T23" s="34">
        <v>39</v>
      </c>
      <c r="U23" s="34">
        <v>40</v>
      </c>
      <c r="V23" s="34">
        <v>41</v>
      </c>
      <c r="W23" s="34">
        <v>42</v>
      </c>
      <c r="X23" s="34">
        <v>43</v>
      </c>
      <c r="Y23" s="34">
        <v>44</v>
      </c>
      <c r="Z23" s="34">
        <v>45</v>
      </c>
      <c r="AA23" s="34">
        <v>46</v>
      </c>
      <c r="AB23" s="34">
        <v>47</v>
      </c>
      <c r="AC23" s="34">
        <v>48</v>
      </c>
      <c r="AD23" s="34">
        <v>49</v>
      </c>
      <c r="AE23" s="34">
        <v>50</v>
      </c>
      <c r="AF23" s="34">
        <v>51</v>
      </c>
      <c r="AG23" s="34">
        <v>52</v>
      </c>
      <c r="AH23" s="34">
        <v>53</v>
      </c>
      <c r="AI23" s="34">
        <v>54</v>
      </c>
      <c r="AJ23" s="34">
        <v>55</v>
      </c>
      <c r="AK23" s="34">
        <v>56</v>
      </c>
      <c r="AL23" s="49">
        <v>57</v>
      </c>
      <c r="AM23" s="68"/>
      <c r="AN23" s="68"/>
      <c r="AO23" s="68"/>
      <c r="AP23" s="68"/>
      <c r="AQ23" s="68"/>
    </row>
    <row r="24" spans="1:43" ht="36" customHeight="1">
      <c r="A24" s="338"/>
      <c r="B24" s="267"/>
      <c r="C24" s="267"/>
      <c r="D24" s="292"/>
      <c r="E24" s="292"/>
      <c r="F24" s="285"/>
      <c r="G24" s="89" t="str">
        <f>MID($N$70,1,1)</f>
        <v>ﾄ</v>
      </c>
      <c r="H24" s="90" t="str">
        <f>MID($N$70,2,1)</f>
        <v>ｳ</v>
      </c>
      <c r="I24" s="90" t="str">
        <f>MID($N$70,3,1)</f>
        <v>ｷ</v>
      </c>
      <c r="J24" s="90" t="str">
        <f>MID($N$70,4,1)</f>
        <v>ﾖ</v>
      </c>
      <c r="K24" s="90" t="str">
        <f>MID($N$70,5,1)</f>
        <v>ｳ</v>
      </c>
      <c r="L24" s="90" t="str">
        <f>MID($N$70,6,1)</f>
        <v>ﾄ</v>
      </c>
      <c r="M24" s="90" t="str">
        <f>MID($N$70,7,1)</f>
        <v xml:space="preserve"> </v>
      </c>
      <c r="N24" s="90" t="str">
        <f>MID($N$70,8,1)</f>
        <v>ﾁ</v>
      </c>
      <c r="O24" s="90" t="str">
        <f>MID($N$70,9,1)</f>
        <v>ﾖ</v>
      </c>
      <c r="P24" s="90" t="str">
        <f>MID($N$70,10,1)</f>
        <v>ﾀ</v>
      </c>
      <c r="Q24" s="90" t="str">
        <f>MID($N$70,11,1)</f>
        <v>ﾞ</v>
      </c>
      <c r="R24" s="90" t="str">
        <f>MID($N$70,12,1)</f>
        <v>ｸ</v>
      </c>
      <c r="S24" s="90" t="str">
        <f>MID($N$70,13,1)</f>
        <v/>
      </c>
      <c r="T24" s="90" t="str">
        <f>MID($N$70,14,1)</f>
        <v/>
      </c>
      <c r="U24" s="90" t="str">
        <f>MID($N$70,15,1)</f>
        <v/>
      </c>
      <c r="V24" s="90" t="str">
        <f>MID($N$70,16,1)</f>
        <v/>
      </c>
      <c r="W24" s="90" t="str">
        <f>MID($N$70,17,1)</f>
        <v/>
      </c>
      <c r="X24" s="90" t="str">
        <f>MID($N$70,18,1)</f>
        <v/>
      </c>
      <c r="Y24" s="90" t="str">
        <f>MID($N$70,19,1)</f>
        <v/>
      </c>
      <c r="Z24" s="90" t="str">
        <f>MID($N$70,20,1)</f>
        <v/>
      </c>
      <c r="AA24" s="90" t="str">
        <f>MID($N$70,21,1)</f>
        <v/>
      </c>
      <c r="AB24" s="90" t="str">
        <f>MID($N$70,22,1)</f>
        <v/>
      </c>
      <c r="AC24" s="90" t="str">
        <f>MID($N$70,23,1)</f>
        <v/>
      </c>
      <c r="AD24" s="90" t="str">
        <f>MID($N$70,24,1)</f>
        <v/>
      </c>
      <c r="AE24" s="90" t="str">
        <f>MID($N$70,25,1)</f>
        <v/>
      </c>
      <c r="AF24" s="90" t="str">
        <f>MID($N$70,26,1)</f>
        <v/>
      </c>
      <c r="AG24" s="90" t="str">
        <f>MID($N$70,27,1)</f>
        <v/>
      </c>
      <c r="AH24" s="90" t="str">
        <f>MID($N$70,28,1)</f>
        <v/>
      </c>
      <c r="AI24" s="90" t="str">
        <f>MID($N$70,29,1)</f>
        <v/>
      </c>
      <c r="AJ24" s="90" t="str">
        <f>MID($N$70,30,1)</f>
        <v/>
      </c>
      <c r="AK24" s="90" t="str">
        <f>MID($N$70,31,1)</f>
        <v/>
      </c>
      <c r="AL24" s="91" t="str">
        <f>MID($N$70,32,1)</f>
        <v/>
      </c>
      <c r="AM24" s="68"/>
      <c r="AN24" s="68"/>
      <c r="AO24" s="68"/>
      <c r="AP24" s="68"/>
      <c r="AQ24" s="68"/>
    </row>
    <row r="25" spans="1:43" ht="15" customHeight="1">
      <c r="A25" s="338"/>
      <c r="B25" s="267"/>
      <c r="C25" s="267"/>
      <c r="D25" s="309" t="s">
        <v>65</v>
      </c>
      <c r="E25" s="267"/>
      <c r="F25" s="267"/>
      <c r="G25" s="50"/>
      <c r="H25" s="342" t="str">
        <f>IF(N71="","",N71)</f>
        <v>東京都　千代田区</v>
      </c>
      <c r="I25" s="342"/>
      <c r="J25" s="342"/>
      <c r="K25" s="342"/>
      <c r="L25" s="342"/>
      <c r="M25" s="342"/>
      <c r="N25" s="342"/>
      <c r="O25" s="342"/>
      <c r="P25" s="342"/>
      <c r="Q25" s="342"/>
      <c r="R25" s="342"/>
      <c r="S25" s="342"/>
      <c r="T25" s="342"/>
      <c r="U25" s="342"/>
      <c r="V25" s="342"/>
      <c r="W25" s="342"/>
      <c r="X25" s="342"/>
      <c r="Y25" s="342"/>
      <c r="Z25" s="342"/>
      <c r="AA25" s="342"/>
      <c r="AB25" s="342"/>
      <c r="AC25" s="342"/>
      <c r="AD25" s="342"/>
      <c r="AE25" s="342"/>
      <c r="AF25" s="342"/>
      <c r="AG25" s="342"/>
      <c r="AH25" s="342"/>
      <c r="AI25" s="342"/>
      <c r="AJ25" s="342"/>
      <c r="AK25" s="342"/>
      <c r="AL25" s="51"/>
      <c r="AM25" s="68"/>
      <c r="AN25" s="68"/>
      <c r="AO25" s="68"/>
      <c r="AP25" s="68"/>
      <c r="AQ25" s="68"/>
    </row>
    <row r="26" spans="1:43" ht="32.1" customHeight="1">
      <c r="A26" s="338"/>
      <c r="B26" s="267"/>
      <c r="C26" s="267"/>
      <c r="D26" s="309"/>
      <c r="E26" s="267"/>
      <c r="F26" s="267"/>
      <c r="G26" s="52"/>
      <c r="H26" s="352"/>
      <c r="I26" s="352"/>
      <c r="J26" s="352"/>
      <c r="K26" s="352"/>
      <c r="L26" s="352"/>
      <c r="M26" s="352"/>
      <c r="N26" s="352"/>
      <c r="O26" s="352"/>
      <c r="P26" s="352"/>
      <c r="Q26" s="352"/>
      <c r="R26" s="352"/>
      <c r="S26" s="352"/>
      <c r="T26" s="352"/>
      <c r="U26" s="352"/>
      <c r="V26" s="352"/>
      <c r="W26" s="352"/>
      <c r="X26" s="352"/>
      <c r="Y26" s="352"/>
      <c r="Z26" s="352"/>
      <c r="AA26" s="352"/>
      <c r="AB26" s="352"/>
      <c r="AC26" s="352"/>
      <c r="AD26" s="352"/>
      <c r="AE26" s="352"/>
      <c r="AF26" s="352"/>
      <c r="AG26" s="352"/>
      <c r="AH26" s="352"/>
      <c r="AI26" s="352"/>
      <c r="AJ26" s="352"/>
      <c r="AK26" s="352"/>
      <c r="AL26" s="53"/>
      <c r="AM26" s="68"/>
      <c r="AN26" s="68"/>
      <c r="AO26" s="68"/>
      <c r="AP26" s="68"/>
      <c r="AQ26" s="68"/>
    </row>
    <row r="27" spans="1:43" ht="15" customHeight="1">
      <c r="A27" s="338" t="s">
        <v>66</v>
      </c>
      <c r="B27" s="267"/>
      <c r="C27" s="267"/>
      <c r="D27" s="309" t="s">
        <v>67</v>
      </c>
      <c r="E27" s="267"/>
      <c r="F27" s="267"/>
      <c r="G27" s="32">
        <v>19</v>
      </c>
      <c r="H27" s="34">
        <v>20</v>
      </c>
      <c r="I27" s="34">
        <v>21</v>
      </c>
      <c r="J27" s="34">
        <v>22</v>
      </c>
      <c r="K27" s="34">
        <v>23</v>
      </c>
      <c r="L27" s="34">
        <v>24</v>
      </c>
      <c r="M27" s="34">
        <v>25</v>
      </c>
      <c r="N27" s="34">
        <v>26</v>
      </c>
      <c r="O27" s="34">
        <v>27</v>
      </c>
      <c r="P27" s="34">
        <v>28</v>
      </c>
      <c r="Q27" s="34">
        <v>29</v>
      </c>
      <c r="R27" s="34">
        <v>30</v>
      </c>
      <c r="S27" s="34">
        <v>31</v>
      </c>
      <c r="T27" s="34">
        <v>32</v>
      </c>
      <c r="U27" s="34">
        <v>33</v>
      </c>
      <c r="V27" s="34">
        <v>34</v>
      </c>
      <c r="W27" s="34">
        <v>35</v>
      </c>
      <c r="X27" s="34">
        <v>36</v>
      </c>
      <c r="Y27" s="34">
        <v>37</v>
      </c>
      <c r="Z27" s="34">
        <v>38</v>
      </c>
      <c r="AA27" s="34">
        <v>39</v>
      </c>
      <c r="AB27" s="34">
        <v>40</v>
      </c>
      <c r="AC27" s="34">
        <v>41</v>
      </c>
      <c r="AD27" s="34">
        <v>42</v>
      </c>
      <c r="AE27" s="34">
        <v>43</v>
      </c>
      <c r="AF27" s="34">
        <v>44</v>
      </c>
      <c r="AG27" s="34">
        <v>45</v>
      </c>
      <c r="AH27" s="34">
        <v>46</v>
      </c>
      <c r="AI27" s="34">
        <v>47</v>
      </c>
      <c r="AJ27" s="34">
        <v>48</v>
      </c>
      <c r="AK27" s="34">
        <v>49</v>
      </c>
      <c r="AL27" s="49">
        <v>50</v>
      </c>
      <c r="AM27" s="68"/>
      <c r="AN27" s="68"/>
      <c r="AO27" s="68"/>
      <c r="AP27" s="68"/>
      <c r="AQ27" s="68"/>
    </row>
    <row r="28" spans="1:43" ht="36" customHeight="1">
      <c r="A28" s="338"/>
      <c r="B28" s="267"/>
      <c r="C28" s="267"/>
      <c r="D28" s="309"/>
      <c r="E28" s="267"/>
      <c r="F28" s="267"/>
      <c r="G28" s="89" t="str">
        <f>MID($N$72,1,1)</f>
        <v>ﾊ</v>
      </c>
      <c r="H28" s="90" t="str">
        <f>MID($N$72,2,1)</f>
        <v>ﾔ</v>
      </c>
      <c r="I28" s="90" t="str">
        <f>MID($N$72,3,1)</f>
        <v>ﾌ</v>
      </c>
      <c r="J28" s="90" t="str">
        <f>MID($N$72,4,1)</f>
        <v>ﾞ</v>
      </c>
      <c r="K28" s="90" t="str">
        <f>MID($N$72,5,1)</f>
        <v>ｻ</v>
      </c>
      <c r="L28" s="90" t="str">
        <f>MID($N$72,6,1)</f>
        <v>ﾁ</v>
      </c>
      <c r="M28" s="90" t="str">
        <f>MID($N$72,7,1)</f>
        <v>ﾖ</v>
      </c>
      <c r="N28" s="90" t="str">
        <f>MID($N$72,8,1)</f>
        <v>ｳ</v>
      </c>
      <c r="O28" s="90" t="str">
        <f>MID($N$72,9,1)</f>
        <v xml:space="preserve"> </v>
      </c>
      <c r="P28" s="90" t="str">
        <f>MID($N$72,10,1)</f>
        <v>4</v>
      </c>
      <c r="Q28" s="90" t="str">
        <f>MID($N$72,11,1)</f>
        <v>-</v>
      </c>
      <c r="R28" s="90" t="str">
        <f>MID($N$72,12,1)</f>
        <v>2</v>
      </c>
      <c r="S28" s="90" t="str">
        <f>MID($N$72,13,1)</f>
        <v/>
      </c>
      <c r="T28" s="90" t="str">
        <f>MID($N$72,14,1)</f>
        <v/>
      </c>
      <c r="U28" s="90" t="str">
        <f>MID($N$72,15,1)</f>
        <v/>
      </c>
      <c r="V28" s="90" t="str">
        <f>MID($N$72,16,1)</f>
        <v/>
      </c>
      <c r="W28" s="90" t="str">
        <f>MID($N$72,17,1)</f>
        <v/>
      </c>
      <c r="X28" s="90" t="str">
        <f>MID($N$72,18,1)</f>
        <v/>
      </c>
      <c r="Y28" s="90" t="str">
        <f>MID($N$72,19,1)</f>
        <v/>
      </c>
      <c r="Z28" s="90" t="str">
        <f>MID($N$72,20,1)</f>
        <v/>
      </c>
      <c r="AA28" s="90" t="str">
        <f>MID($N$72,21,1)</f>
        <v/>
      </c>
      <c r="AB28" s="90" t="str">
        <f>MID($N$72,22,1)</f>
        <v/>
      </c>
      <c r="AC28" s="90" t="str">
        <f>MID($N$72,23,1)</f>
        <v/>
      </c>
      <c r="AD28" s="90" t="str">
        <f>MID($N$72,24,1)</f>
        <v/>
      </c>
      <c r="AE28" s="90" t="str">
        <f>MID($N$72,25,1)</f>
        <v/>
      </c>
      <c r="AF28" s="90" t="str">
        <f>MID($N$72,26,1)</f>
        <v/>
      </c>
      <c r="AG28" s="90" t="str">
        <f>MID($N$72,27,1)</f>
        <v/>
      </c>
      <c r="AH28" s="90" t="str">
        <f>MID($N$72,28,1)</f>
        <v/>
      </c>
      <c r="AI28" s="90" t="str">
        <f>MID($N$72,29,1)</f>
        <v/>
      </c>
      <c r="AJ28" s="90" t="str">
        <f>MID($N$72,30,1)</f>
        <v/>
      </c>
      <c r="AK28" s="90" t="str">
        <f>MID($N$72,31,1)</f>
        <v/>
      </c>
      <c r="AL28" s="91" t="str">
        <f>MID($N$72,32,1)</f>
        <v/>
      </c>
      <c r="AM28" s="68"/>
      <c r="AN28" s="68"/>
      <c r="AO28" s="68"/>
      <c r="AP28" s="68"/>
      <c r="AQ28" s="68"/>
    </row>
    <row r="29" spans="1:43" ht="15" customHeight="1">
      <c r="A29" s="338"/>
      <c r="B29" s="267"/>
      <c r="C29" s="267"/>
      <c r="D29" s="309" t="s">
        <v>68</v>
      </c>
      <c r="E29" s="267"/>
      <c r="F29" s="267"/>
      <c r="G29" s="54"/>
      <c r="H29" s="339" t="str">
        <f>IF(N73="","",N73)</f>
        <v>隼町　４－２</v>
      </c>
      <c r="I29" s="339"/>
      <c r="J29" s="339"/>
      <c r="K29" s="339"/>
      <c r="L29" s="339"/>
      <c r="M29" s="339"/>
      <c r="N29" s="339"/>
      <c r="O29" s="339"/>
      <c r="P29" s="339"/>
      <c r="Q29" s="339"/>
      <c r="R29" s="339"/>
      <c r="S29" s="339"/>
      <c r="T29" s="339"/>
      <c r="U29" s="339"/>
      <c r="V29" s="339"/>
      <c r="W29" s="339"/>
      <c r="X29" s="339"/>
      <c r="Y29" s="339"/>
      <c r="Z29" s="339"/>
      <c r="AA29" s="339"/>
      <c r="AB29" s="339"/>
      <c r="AC29" s="339"/>
      <c r="AD29" s="339"/>
      <c r="AE29" s="339"/>
      <c r="AF29" s="339"/>
      <c r="AG29" s="339"/>
      <c r="AH29" s="339"/>
      <c r="AI29" s="339"/>
      <c r="AJ29" s="339"/>
      <c r="AK29" s="339"/>
      <c r="AL29" s="55"/>
      <c r="AM29" s="68"/>
      <c r="AN29" s="68"/>
      <c r="AO29" s="68"/>
      <c r="AP29" s="68"/>
      <c r="AQ29" s="68"/>
    </row>
    <row r="30" spans="1:43" ht="32.1" customHeight="1">
      <c r="A30" s="338"/>
      <c r="B30" s="267"/>
      <c r="C30" s="267"/>
      <c r="D30" s="309"/>
      <c r="E30" s="267"/>
      <c r="F30" s="267"/>
      <c r="G30" s="56"/>
      <c r="H30" s="340"/>
      <c r="I30" s="340"/>
      <c r="J30" s="340"/>
      <c r="K30" s="340"/>
      <c r="L30" s="340"/>
      <c r="M30" s="340"/>
      <c r="N30" s="340"/>
      <c r="O30" s="340"/>
      <c r="P30" s="340"/>
      <c r="Q30" s="340"/>
      <c r="R30" s="340"/>
      <c r="S30" s="340"/>
      <c r="T30" s="340"/>
      <c r="U30" s="340"/>
      <c r="V30" s="340"/>
      <c r="W30" s="340"/>
      <c r="X30" s="340"/>
      <c r="Y30" s="340"/>
      <c r="Z30" s="340"/>
      <c r="AA30" s="340"/>
      <c r="AB30" s="340"/>
      <c r="AC30" s="340"/>
      <c r="AD30" s="340"/>
      <c r="AE30" s="340"/>
      <c r="AF30" s="340"/>
      <c r="AG30" s="340"/>
      <c r="AH30" s="340"/>
      <c r="AI30" s="340"/>
      <c r="AJ30" s="340"/>
      <c r="AK30" s="340"/>
      <c r="AL30" s="57"/>
      <c r="AM30" s="68"/>
      <c r="AN30" s="68"/>
      <c r="AO30" s="68"/>
      <c r="AP30" s="68"/>
      <c r="AQ30" s="68"/>
    </row>
    <row r="31" spans="1:43" ht="15" customHeight="1">
      <c r="A31" s="338" t="s">
        <v>69</v>
      </c>
      <c r="B31" s="267"/>
      <c r="C31" s="267"/>
      <c r="D31" s="309" t="s">
        <v>70</v>
      </c>
      <c r="E31" s="267"/>
      <c r="F31" s="267"/>
      <c r="G31" s="32">
        <v>19</v>
      </c>
      <c r="H31" s="34">
        <v>20</v>
      </c>
      <c r="I31" s="34">
        <v>21</v>
      </c>
      <c r="J31" s="34">
        <v>22</v>
      </c>
      <c r="K31" s="34">
        <v>23</v>
      </c>
      <c r="L31" s="34">
        <v>24</v>
      </c>
      <c r="M31" s="34">
        <v>25</v>
      </c>
      <c r="N31" s="34">
        <v>26</v>
      </c>
      <c r="O31" s="34">
        <v>27</v>
      </c>
      <c r="P31" s="34">
        <v>28</v>
      </c>
      <c r="Q31" s="34">
        <v>29</v>
      </c>
      <c r="R31" s="34">
        <v>30</v>
      </c>
      <c r="S31" s="34">
        <v>31</v>
      </c>
      <c r="T31" s="34">
        <v>32</v>
      </c>
      <c r="U31" s="34">
        <v>33</v>
      </c>
      <c r="V31" s="34">
        <v>34</v>
      </c>
      <c r="W31" s="34">
        <v>35</v>
      </c>
      <c r="X31" s="34">
        <v>36</v>
      </c>
      <c r="Y31" s="34">
        <v>37</v>
      </c>
      <c r="Z31" s="34">
        <v>38</v>
      </c>
      <c r="AA31" s="34">
        <v>39</v>
      </c>
      <c r="AB31" s="34">
        <v>40</v>
      </c>
      <c r="AC31" s="34">
        <v>41</v>
      </c>
      <c r="AD31" s="34">
        <v>42</v>
      </c>
      <c r="AE31" s="34">
        <v>43</v>
      </c>
      <c r="AF31" s="34">
        <v>44</v>
      </c>
      <c r="AG31" s="34">
        <v>45</v>
      </c>
      <c r="AH31" s="34">
        <v>46</v>
      </c>
      <c r="AI31" s="34">
        <v>47</v>
      </c>
      <c r="AJ31" s="34">
        <v>48</v>
      </c>
      <c r="AK31" s="34">
        <v>49</v>
      </c>
      <c r="AL31" s="49">
        <v>50</v>
      </c>
      <c r="AM31" s="68"/>
      <c r="AN31" s="68"/>
      <c r="AO31" s="68"/>
      <c r="AP31" s="68"/>
      <c r="AQ31" s="68"/>
    </row>
    <row r="32" spans="1:43" ht="36" customHeight="1">
      <c r="A32" s="338"/>
      <c r="B32" s="267"/>
      <c r="C32" s="267"/>
      <c r="D32" s="309"/>
      <c r="E32" s="267"/>
      <c r="F32" s="267"/>
      <c r="G32" s="89" t="str">
        <f>MID($N$74,1,1)</f>
        <v>ｻ</v>
      </c>
      <c r="H32" s="90" t="str">
        <f>MID($N$74,2,1)</f>
        <v>ｲ</v>
      </c>
      <c r="I32" s="90" t="str">
        <f>MID($N$74,3,1)</f>
        <v>ｺ</v>
      </c>
      <c r="J32" s="90" t="str">
        <f>MID($N$74,4,1)</f>
        <v>ｳ</v>
      </c>
      <c r="K32" s="90" t="str">
        <f>MID($N$74,5,1)</f>
        <v>ｻ</v>
      </c>
      <c r="L32" s="90" t="str">
        <f>MID($N$74,6,1)</f>
        <v>ｲ</v>
      </c>
      <c r="M32" s="90" t="str">
        <f>MID($N$74,7,1)</f>
        <v>A</v>
      </c>
      <c r="N32" s="90" t="str">
        <f>MID($N$74,8,1)</f>
        <v>B</v>
      </c>
      <c r="O32" s="90" t="str">
        <f>MID($N$74,9,1)</f>
        <v>C</v>
      </c>
      <c r="P32" s="90" t="str">
        <f>MID($N$74,10,1)</f>
        <v>ﾊ</v>
      </c>
      <c r="Q32" s="90" t="str">
        <f>MID($N$74,11,1)</f>
        <v>ｲ</v>
      </c>
      <c r="R32" s="90" t="str">
        <f>MID($N$74,12,1)</f>
        <v>ﾂ</v>
      </c>
      <c r="S32" s="90" t="str">
        <f>MID($N$74,13,1)</f>
        <v>　</v>
      </c>
      <c r="T32" s="90" t="str">
        <f>MID($N$74,14,1)</f>
        <v>4</v>
      </c>
      <c r="U32" s="90" t="str">
        <f>MID($N$74,15,1)</f>
        <v>-</v>
      </c>
      <c r="V32" s="90" t="str">
        <f>MID($N$74,16,1)</f>
        <v>1</v>
      </c>
      <c r="W32" s="90" t="str">
        <f>MID($N$74,17,1)</f>
        <v>2</v>
      </c>
      <c r="X32" s="90" t="str">
        <f>MID($N$74,18,1)</f>
        <v>1</v>
      </c>
      <c r="Y32" s="90" t="str">
        <f>MID($N$74,19,1)</f>
        <v/>
      </c>
      <c r="Z32" s="90" t="str">
        <f>MID($N$74,20,1)</f>
        <v/>
      </c>
      <c r="AA32" s="90" t="str">
        <f>MID($N$74,21,1)</f>
        <v/>
      </c>
      <c r="AB32" s="90" t="str">
        <f>MID($N$74,22,1)</f>
        <v/>
      </c>
      <c r="AC32" s="90" t="str">
        <f>MID($N$74,23,1)</f>
        <v/>
      </c>
      <c r="AD32" s="90" t="str">
        <f>MID($N$74,24,1)</f>
        <v/>
      </c>
      <c r="AE32" s="90" t="str">
        <f>MID($N$74,25,1)</f>
        <v/>
      </c>
      <c r="AF32" s="90" t="str">
        <f>MID($N$74,26,1)</f>
        <v/>
      </c>
      <c r="AG32" s="90" t="str">
        <f>MID($N$74,27,1)</f>
        <v/>
      </c>
      <c r="AH32" s="90" t="str">
        <f>MID($N$74,28,1)</f>
        <v/>
      </c>
      <c r="AI32" s="90" t="str">
        <f>MID($N$74,29,1)</f>
        <v/>
      </c>
      <c r="AJ32" s="90" t="str">
        <f>MID($N$74,30,1)</f>
        <v/>
      </c>
      <c r="AK32" s="90" t="str">
        <f>MID($N$74,31,1)</f>
        <v/>
      </c>
      <c r="AL32" s="91" t="str">
        <f>MID($N$74,32,1)</f>
        <v/>
      </c>
      <c r="AM32" s="68"/>
      <c r="AN32" s="68"/>
      <c r="AO32" s="68"/>
      <c r="AP32" s="68"/>
      <c r="AQ32" s="68"/>
    </row>
    <row r="33" spans="1:43" ht="15" customHeight="1">
      <c r="A33" s="338"/>
      <c r="B33" s="267"/>
      <c r="C33" s="267"/>
      <c r="D33" s="309" t="s">
        <v>71</v>
      </c>
      <c r="E33" s="267"/>
      <c r="F33" s="267"/>
      <c r="G33" s="54"/>
      <c r="H33" s="342" t="str">
        <f>IF(N75="","",N75)</f>
        <v>最高裁ａｂｃハイツ　４－１２１</v>
      </c>
      <c r="I33" s="342"/>
      <c r="J33" s="342"/>
      <c r="K33" s="342"/>
      <c r="L33" s="342"/>
      <c r="M33" s="342"/>
      <c r="N33" s="342"/>
      <c r="O33" s="342"/>
      <c r="P33" s="342"/>
      <c r="Q33" s="342"/>
      <c r="R33" s="342"/>
      <c r="S33" s="342"/>
      <c r="T33" s="342"/>
      <c r="U33" s="342"/>
      <c r="V33" s="342"/>
      <c r="W33" s="342"/>
      <c r="X33" s="342"/>
      <c r="Y33" s="342"/>
      <c r="Z33" s="342"/>
      <c r="AA33" s="342"/>
      <c r="AB33" s="342"/>
      <c r="AC33" s="342"/>
      <c r="AD33" s="342"/>
      <c r="AE33" s="342"/>
      <c r="AF33" s="342"/>
      <c r="AG33" s="342"/>
      <c r="AH33" s="342"/>
      <c r="AI33" s="342"/>
      <c r="AJ33" s="342"/>
      <c r="AK33" s="342"/>
      <c r="AL33" s="55"/>
      <c r="AM33" s="68"/>
      <c r="AN33" s="68"/>
      <c r="AO33" s="68"/>
      <c r="AP33" s="68"/>
      <c r="AQ33" s="68"/>
    </row>
    <row r="34" spans="1:43" ht="32.1" customHeight="1" thickBot="1">
      <c r="A34" s="341"/>
      <c r="B34" s="268"/>
      <c r="C34" s="268"/>
      <c r="D34" s="310"/>
      <c r="E34" s="268"/>
      <c r="F34" s="268"/>
      <c r="G34" s="58"/>
      <c r="H34" s="343"/>
      <c r="I34" s="343"/>
      <c r="J34" s="343"/>
      <c r="K34" s="343"/>
      <c r="L34" s="343"/>
      <c r="M34" s="343"/>
      <c r="N34" s="343"/>
      <c r="O34" s="343"/>
      <c r="P34" s="343"/>
      <c r="Q34" s="343"/>
      <c r="R34" s="343"/>
      <c r="S34" s="343"/>
      <c r="T34" s="343"/>
      <c r="U34" s="343"/>
      <c r="V34" s="343"/>
      <c r="W34" s="343"/>
      <c r="X34" s="343"/>
      <c r="Y34" s="343"/>
      <c r="Z34" s="343"/>
      <c r="AA34" s="343"/>
      <c r="AB34" s="343"/>
      <c r="AC34" s="343"/>
      <c r="AD34" s="343"/>
      <c r="AE34" s="343"/>
      <c r="AF34" s="343"/>
      <c r="AG34" s="343"/>
      <c r="AH34" s="343"/>
      <c r="AI34" s="343"/>
      <c r="AJ34" s="343"/>
      <c r="AK34" s="343"/>
      <c r="AL34" s="59"/>
      <c r="AM34" s="68"/>
      <c r="AN34" s="68"/>
      <c r="AO34" s="68"/>
      <c r="AP34" s="68"/>
      <c r="AQ34" s="68"/>
    </row>
    <row r="35" spans="1:43" ht="24.95" customHeight="1" thickBot="1">
      <c r="A35" s="68"/>
      <c r="B35" s="68"/>
      <c r="C35" s="68"/>
      <c r="D35" s="68"/>
      <c r="E35" s="68"/>
      <c r="F35" s="68"/>
      <c r="G35" s="68"/>
      <c r="H35" s="68"/>
      <c r="I35" s="68"/>
      <c r="J35" s="68"/>
      <c r="K35" s="68"/>
      <c r="L35" s="68"/>
      <c r="M35" s="68"/>
      <c r="N35" s="68"/>
      <c r="O35" s="68"/>
      <c r="P35" s="68"/>
      <c r="Q35" s="68"/>
      <c r="R35" s="68"/>
      <c r="S35" s="68"/>
      <c r="T35" s="68"/>
      <c r="U35" s="68"/>
      <c r="V35" s="68"/>
      <c r="W35" s="68"/>
      <c r="X35" s="68"/>
      <c r="Y35" s="68"/>
      <c r="Z35" s="68"/>
      <c r="AA35" s="68"/>
      <c r="AB35" s="68"/>
      <c r="AC35" s="68"/>
      <c r="AD35" s="68"/>
      <c r="AE35" s="68"/>
      <c r="AF35" s="68"/>
      <c r="AG35" s="68"/>
      <c r="AH35" s="68"/>
      <c r="AI35" s="68"/>
      <c r="AJ35" s="68"/>
      <c r="AK35" s="68"/>
      <c r="AL35" s="68"/>
      <c r="AM35" s="69"/>
      <c r="AN35" s="69"/>
      <c r="AO35" s="69"/>
      <c r="AP35" s="69"/>
      <c r="AQ35" s="69"/>
    </row>
    <row r="36" spans="1:43" ht="27.95" customHeight="1" thickBot="1">
      <c r="A36" s="311" t="s">
        <v>72</v>
      </c>
      <c r="B36" s="312"/>
      <c r="C36" s="312"/>
      <c r="D36" s="312"/>
      <c r="E36" s="312"/>
      <c r="F36" s="312"/>
      <c r="G36" s="312"/>
      <c r="H36" s="312"/>
      <c r="I36" s="312"/>
      <c r="J36" s="312"/>
      <c r="K36" s="312"/>
      <c r="L36" s="312"/>
      <c r="M36" s="312"/>
      <c r="N36" s="312"/>
      <c r="O36" s="312"/>
      <c r="P36" s="312"/>
      <c r="Q36" s="312"/>
      <c r="R36" s="312"/>
      <c r="S36" s="312"/>
      <c r="T36" s="312"/>
      <c r="U36" s="312"/>
      <c r="V36" s="312"/>
      <c r="W36" s="312"/>
      <c r="X36" s="312"/>
      <c r="Y36" s="312"/>
      <c r="Z36" s="313"/>
      <c r="AA36" s="68"/>
      <c r="AB36" s="68"/>
      <c r="AC36" s="68"/>
      <c r="AD36" s="68"/>
      <c r="AE36" s="68"/>
      <c r="AF36" s="68"/>
      <c r="AG36" s="68"/>
      <c r="AH36" s="68"/>
      <c r="AI36" s="68"/>
      <c r="AJ36" s="68"/>
      <c r="AK36" s="68"/>
      <c r="AL36" s="68"/>
      <c r="AM36" s="68"/>
      <c r="AN36" s="68"/>
      <c r="AO36" s="68"/>
      <c r="AP36" s="68"/>
      <c r="AQ36" s="68"/>
    </row>
    <row r="37" spans="1:43" ht="12" customHeight="1" thickBot="1">
      <c r="A37" s="68"/>
      <c r="B37" s="69"/>
      <c r="C37" s="69"/>
      <c r="D37" s="69"/>
      <c r="E37" s="69"/>
      <c r="F37" s="69"/>
      <c r="G37" s="69"/>
      <c r="H37" s="69"/>
      <c r="I37" s="69"/>
      <c r="J37" s="69"/>
      <c r="K37" s="69"/>
      <c r="L37" s="69"/>
      <c r="M37" s="69"/>
      <c r="N37" s="69"/>
      <c r="O37" s="69"/>
      <c r="P37" s="69"/>
      <c r="Q37" s="69"/>
      <c r="R37" s="69"/>
      <c r="S37" s="69"/>
      <c r="T37" s="69"/>
      <c r="U37" s="69"/>
      <c r="V37" s="69"/>
      <c r="W37" s="69"/>
      <c r="X37" s="69"/>
      <c r="Y37" s="69"/>
      <c r="Z37" s="69"/>
      <c r="AA37" s="69"/>
      <c r="AB37" s="69"/>
      <c r="AC37" s="69"/>
      <c r="AD37" s="69"/>
      <c r="AE37" s="69"/>
      <c r="AF37" s="69"/>
      <c r="AG37" s="69"/>
      <c r="AH37" s="69"/>
      <c r="AI37" s="69"/>
      <c r="AJ37" s="69"/>
      <c r="AK37" s="69"/>
      <c r="AL37" s="69"/>
      <c r="AM37" s="69"/>
      <c r="AN37" s="69"/>
      <c r="AO37" s="69"/>
      <c r="AP37" s="69"/>
      <c r="AQ37" s="69"/>
    </row>
    <row r="38" spans="1:43" ht="15.95" customHeight="1">
      <c r="A38" s="314" t="s">
        <v>73</v>
      </c>
      <c r="B38" s="288"/>
      <c r="C38" s="283"/>
      <c r="D38" s="355" t="s">
        <v>74</v>
      </c>
      <c r="E38" s="345"/>
      <c r="F38" s="345"/>
      <c r="G38" s="345"/>
      <c r="H38" s="345"/>
      <c r="I38" s="345"/>
      <c r="J38" s="345"/>
      <c r="K38" s="345"/>
      <c r="L38" s="345"/>
      <c r="M38" s="345"/>
      <c r="N38" s="345"/>
      <c r="O38" s="345"/>
      <c r="P38" s="345"/>
      <c r="Q38" s="345"/>
      <c r="R38" s="345"/>
      <c r="S38" s="345"/>
      <c r="T38" s="345"/>
      <c r="U38" s="345"/>
      <c r="V38" s="345"/>
      <c r="W38" s="345"/>
      <c r="X38" s="345"/>
      <c r="Y38" s="345"/>
      <c r="Z38" s="346"/>
      <c r="AA38" s="356" t="s">
        <v>75</v>
      </c>
      <c r="AB38" s="356"/>
      <c r="AC38" s="356"/>
      <c r="AD38" s="356"/>
      <c r="AE38" s="356"/>
      <c r="AF38" s="356"/>
      <c r="AG38" s="356"/>
      <c r="AH38" s="355" t="s">
        <v>76</v>
      </c>
      <c r="AI38" s="345"/>
      <c r="AJ38" s="345"/>
      <c r="AK38" s="345"/>
      <c r="AL38" s="345"/>
      <c r="AM38" s="345"/>
      <c r="AN38" s="345"/>
      <c r="AO38" s="345"/>
      <c r="AP38" s="345"/>
      <c r="AQ38" s="357"/>
    </row>
    <row r="39" spans="1:43" ht="32.1" customHeight="1">
      <c r="A39" s="354"/>
      <c r="B39" s="290"/>
      <c r="C39" s="284"/>
      <c r="D39" s="303" t="s">
        <v>77</v>
      </c>
      <c r="E39" s="304"/>
      <c r="F39" s="304"/>
      <c r="G39" s="304"/>
      <c r="H39" s="304"/>
      <c r="I39" s="304"/>
      <c r="J39" s="304"/>
      <c r="K39" s="304"/>
      <c r="L39" s="304"/>
      <c r="M39" s="304"/>
      <c r="N39" s="304"/>
      <c r="O39" s="304"/>
      <c r="P39" s="304"/>
      <c r="Q39" s="304"/>
      <c r="R39" s="304"/>
      <c r="S39" s="304"/>
      <c r="T39" s="304"/>
      <c r="U39" s="304"/>
      <c r="V39" s="304"/>
      <c r="W39" s="304"/>
      <c r="X39" s="304"/>
      <c r="Y39" s="304"/>
      <c r="Z39" s="358"/>
      <c r="AA39" s="60" t="s">
        <v>45</v>
      </c>
      <c r="AB39" s="359" t="s">
        <v>46</v>
      </c>
      <c r="AC39" s="359"/>
      <c r="AD39" s="359" t="s">
        <v>47</v>
      </c>
      <c r="AE39" s="359"/>
      <c r="AF39" s="359" t="s">
        <v>48</v>
      </c>
      <c r="AG39" s="359"/>
      <c r="AH39" s="360" t="s">
        <v>78</v>
      </c>
      <c r="AI39" s="361"/>
      <c r="AJ39" s="361"/>
      <c r="AK39" s="361"/>
      <c r="AL39" s="361"/>
      <c r="AM39" s="361"/>
      <c r="AN39" s="361"/>
      <c r="AO39" s="361"/>
      <c r="AP39" s="361"/>
      <c r="AQ39" s="362"/>
    </row>
    <row r="40" spans="1:43" ht="15" customHeight="1">
      <c r="A40" s="354"/>
      <c r="B40" s="290"/>
      <c r="C40" s="284"/>
      <c r="D40" s="267" t="s">
        <v>79</v>
      </c>
      <c r="E40" s="267"/>
      <c r="F40" s="267"/>
      <c r="G40" s="32">
        <v>19</v>
      </c>
      <c r="H40" s="34">
        <v>20</v>
      </c>
      <c r="I40" s="34">
        <v>21</v>
      </c>
      <c r="J40" s="34">
        <v>22</v>
      </c>
      <c r="K40" s="34">
        <v>23</v>
      </c>
      <c r="L40" s="34">
        <v>24</v>
      </c>
      <c r="M40" s="34">
        <v>25</v>
      </c>
      <c r="N40" s="34">
        <v>26</v>
      </c>
      <c r="O40" s="34">
        <v>27</v>
      </c>
      <c r="P40" s="34">
        <v>28</v>
      </c>
      <c r="Q40" s="34">
        <v>29</v>
      </c>
      <c r="R40" s="34">
        <v>30</v>
      </c>
      <c r="S40" s="34">
        <v>31</v>
      </c>
      <c r="T40" s="34">
        <v>32</v>
      </c>
      <c r="U40" s="34">
        <v>33</v>
      </c>
      <c r="V40" s="34">
        <v>34</v>
      </c>
      <c r="W40" s="34">
        <v>35</v>
      </c>
      <c r="X40" s="34">
        <v>36</v>
      </c>
      <c r="Y40" s="34">
        <v>37</v>
      </c>
      <c r="Z40" s="33">
        <v>38</v>
      </c>
      <c r="AA40" s="39">
        <v>39</v>
      </c>
      <c r="AB40" s="32">
        <v>40</v>
      </c>
      <c r="AC40" s="33">
        <v>41</v>
      </c>
      <c r="AD40" s="32">
        <v>42</v>
      </c>
      <c r="AE40" s="33">
        <v>43</v>
      </c>
      <c r="AF40" s="32">
        <v>44</v>
      </c>
      <c r="AG40" s="33">
        <v>45</v>
      </c>
      <c r="AH40" s="32">
        <v>46</v>
      </c>
      <c r="AI40" s="34">
        <v>47</v>
      </c>
      <c r="AJ40" s="34">
        <v>48</v>
      </c>
      <c r="AK40" s="34">
        <v>49</v>
      </c>
      <c r="AL40" s="34">
        <v>50</v>
      </c>
      <c r="AM40" s="34">
        <v>51</v>
      </c>
      <c r="AN40" s="34">
        <v>52</v>
      </c>
      <c r="AO40" s="34">
        <v>53</v>
      </c>
      <c r="AP40" s="34">
        <v>54</v>
      </c>
      <c r="AQ40" s="49">
        <v>55</v>
      </c>
    </row>
    <row r="41" spans="1:43" ht="36" customHeight="1" thickBot="1">
      <c r="A41" s="315"/>
      <c r="B41" s="316"/>
      <c r="C41" s="317"/>
      <c r="D41" s="268"/>
      <c r="E41" s="268"/>
      <c r="F41" s="268"/>
      <c r="G41" s="86" t="str">
        <f>MID($N$77,1,1)</f>
        <v/>
      </c>
      <c r="H41" s="87" t="str">
        <f>MID($N$77,2,1)</f>
        <v/>
      </c>
      <c r="I41" s="87" t="str">
        <f>MID($N$77,3,1)</f>
        <v/>
      </c>
      <c r="J41" s="87" t="str">
        <f>MID($N$77,4,1)</f>
        <v/>
      </c>
      <c r="K41" s="87" t="str">
        <f>MID($N$77,5,1)</f>
        <v/>
      </c>
      <c r="L41" s="87" t="str">
        <f>MID($N$77,6,1)</f>
        <v/>
      </c>
      <c r="M41" s="87" t="str">
        <f>MID($N$77,7,1)</f>
        <v/>
      </c>
      <c r="N41" s="87" t="str">
        <f>MID($N$77,8,1)</f>
        <v/>
      </c>
      <c r="O41" s="87" t="str">
        <f>MID($N$77,9,1)</f>
        <v/>
      </c>
      <c r="P41" s="87" t="str">
        <f>MID($N$77,10,1)</f>
        <v/>
      </c>
      <c r="Q41" s="87" t="str">
        <f>MID($N$77,11,1)</f>
        <v/>
      </c>
      <c r="R41" s="87" t="str">
        <f>MID($N$77,12,1)</f>
        <v/>
      </c>
      <c r="S41" s="87" t="str">
        <f>MID($N$77,13,1)</f>
        <v/>
      </c>
      <c r="T41" s="87" t="str">
        <f>MID($N$77,14,1)</f>
        <v/>
      </c>
      <c r="U41" s="87" t="str">
        <f>MID($N$77,15,1)</f>
        <v/>
      </c>
      <c r="V41" s="87" t="str">
        <f>MID($N$77,16,1)</f>
        <v/>
      </c>
      <c r="W41" s="87" t="str">
        <f>MID($N$77,17,1)</f>
        <v/>
      </c>
      <c r="X41" s="87" t="str">
        <f>MID($N$77,18,1)</f>
        <v/>
      </c>
      <c r="Y41" s="87" t="str">
        <f>MID($N$77,19,1)</f>
        <v/>
      </c>
      <c r="Z41" s="88" t="str">
        <f>MID($N$77,20,1)</f>
        <v/>
      </c>
      <c r="AA41" s="77" t="str">
        <f>MID($N$79,1,1)</f>
        <v/>
      </c>
      <c r="AB41" s="74" t="str">
        <f>MID($N$79,2,1)</f>
        <v/>
      </c>
      <c r="AC41" s="75" t="str">
        <f>MID($N$79,3,1)</f>
        <v/>
      </c>
      <c r="AD41" s="74" t="str">
        <f>MID($N$79,4,1)</f>
        <v/>
      </c>
      <c r="AE41" s="75" t="str">
        <f>MID($N$79,5,1)</f>
        <v/>
      </c>
      <c r="AF41" s="74" t="str">
        <f>MID($N$79,6,1)</f>
        <v/>
      </c>
      <c r="AG41" s="75" t="str">
        <f>MID($N$79,7,1)</f>
        <v/>
      </c>
      <c r="AH41" s="74" t="str">
        <f>MID($N$80,1,1)</f>
        <v/>
      </c>
      <c r="AI41" s="76" t="str">
        <f>MID($N$80,2,1)</f>
        <v/>
      </c>
      <c r="AJ41" s="76" t="str">
        <f>MID($N$80,3,1)</f>
        <v/>
      </c>
      <c r="AK41" s="76" t="str">
        <f>MID($N$80,4,1)</f>
        <v/>
      </c>
      <c r="AL41" s="76" t="str">
        <f>MID($N$80,5,1)</f>
        <v/>
      </c>
      <c r="AM41" s="76" t="str">
        <f>MID($N$80,6,1)</f>
        <v/>
      </c>
      <c r="AN41" s="76" t="str">
        <f>MID($N$80,7,1)</f>
        <v/>
      </c>
      <c r="AO41" s="76" t="str">
        <f>MID($N$80,8,1)</f>
        <v/>
      </c>
      <c r="AP41" s="76" t="str">
        <f>MID($N$80,9,1)</f>
        <v/>
      </c>
      <c r="AQ41" s="82" t="str">
        <f>MID($N$80,10,1)</f>
        <v/>
      </c>
    </row>
    <row r="42" spans="1:43" ht="12" customHeight="1" thickBot="1">
      <c r="A42" s="68"/>
      <c r="B42" s="68"/>
      <c r="C42" s="68"/>
      <c r="D42" s="68"/>
      <c r="E42" s="68"/>
      <c r="F42" s="68"/>
      <c r="G42" s="68"/>
      <c r="H42" s="68"/>
      <c r="I42" s="68"/>
      <c r="J42" s="68"/>
      <c r="K42" s="68"/>
      <c r="L42" s="68"/>
      <c r="M42" s="68"/>
      <c r="N42" s="68"/>
      <c r="O42" s="68"/>
      <c r="P42" s="68"/>
      <c r="Q42" s="68"/>
      <c r="R42" s="68"/>
      <c r="S42" s="68"/>
      <c r="T42" s="68"/>
      <c r="U42" s="68"/>
      <c r="V42" s="68"/>
      <c r="W42" s="68"/>
      <c r="X42" s="68"/>
      <c r="Y42" s="68"/>
      <c r="Z42" s="68"/>
      <c r="AA42" s="68"/>
      <c r="AB42" s="68"/>
      <c r="AC42" s="68"/>
      <c r="AD42" s="68"/>
      <c r="AE42" s="68"/>
      <c r="AF42" s="68"/>
      <c r="AG42" s="68"/>
      <c r="AH42" s="68"/>
      <c r="AI42" s="68"/>
      <c r="AJ42" s="68"/>
      <c r="AK42" s="68"/>
      <c r="AL42" s="68"/>
      <c r="AM42" s="68"/>
      <c r="AN42" s="68"/>
      <c r="AO42" s="68"/>
      <c r="AP42" s="68"/>
      <c r="AQ42" s="68"/>
    </row>
    <row r="43" spans="1:43" ht="15" customHeight="1">
      <c r="A43" s="314" t="s">
        <v>80</v>
      </c>
      <c r="B43" s="288"/>
      <c r="C43" s="283"/>
      <c r="D43" s="300" t="s">
        <v>81</v>
      </c>
      <c r="E43" s="301"/>
      <c r="F43" s="301"/>
      <c r="G43" s="301"/>
      <c r="H43" s="318"/>
      <c r="I43" s="353">
        <v>71</v>
      </c>
      <c r="J43" s="353"/>
      <c r="K43" s="353"/>
      <c r="L43" s="353"/>
      <c r="M43" s="353"/>
      <c r="N43" s="353"/>
      <c r="O43" s="353"/>
      <c r="P43" s="353"/>
      <c r="Q43" s="353"/>
      <c r="R43" s="353">
        <v>72</v>
      </c>
      <c r="S43" s="353"/>
      <c r="T43" s="353"/>
      <c r="U43" s="353"/>
      <c r="V43" s="353"/>
      <c r="W43" s="353"/>
      <c r="X43" s="353"/>
      <c r="Y43" s="353"/>
      <c r="Z43" s="331">
        <v>74</v>
      </c>
      <c r="AA43" s="332"/>
      <c r="AB43" s="332"/>
      <c r="AC43" s="332"/>
      <c r="AD43" s="332"/>
      <c r="AE43" s="332"/>
      <c r="AF43" s="332"/>
      <c r="AG43" s="332"/>
      <c r="AH43" s="333"/>
      <c r="AI43" s="353">
        <v>75</v>
      </c>
      <c r="AJ43" s="353"/>
      <c r="AK43" s="353"/>
      <c r="AL43" s="353"/>
      <c r="AM43" s="353"/>
      <c r="AN43" s="353"/>
      <c r="AO43" s="353"/>
      <c r="AP43" s="353"/>
      <c r="AQ43" s="363"/>
    </row>
    <row r="44" spans="1:43" ht="36" customHeight="1" thickBot="1">
      <c r="A44" s="315"/>
      <c r="B44" s="316"/>
      <c r="C44" s="317"/>
      <c r="D44" s="306"/>
      <c r="E44" s="307"/>
      <c r="F44" s="307"/>
      <c r="G44" s="307"/>
      <c r="H44" s="319"/>
      <c r="I44" s="268" t="s">
        <v>82</v>
      </c>
      <c r="J44" s="268"/>
      <c r="K44" s="268"/>
      <c r="L44" s="268"/>
      <c r="M44" s="268"/>
      <c r="N44" s="268"/>
      <c r="O44" s="268"/>
      <c r="P44" s="364" t="str">
        <f>IF(MIDB($N$81,1,1)="1","①","１")</f>
        <v>１</v>
      </c>
      <c r="Q44" s="364"/>
      <c r="R44" s="268" t="s">
        <v>83</v>
      </c>
      <c r="S44" s="268"/>
      <c r="T44" s="268"/>
      <c r="U44" s="268"/>
      <c r="V44" s="268"/>
      <c r="W44" s="268"/>
      <c r="X44" s="364" t="str">
        <f>IF(MIDB($N$82,1,1)="1","①","１")</f>
        <v>１</v>
      </c>
      <c r="Y44" s="364"/>
      <c r="Z44" s="335" t="s">
        <v>84</v>
      </c>
      <c r="AA44" s="336"/>
      <c r="AB44" s="336"/>
      <c r="AC44" s="336"/>
      <c r="AD44" s="336"/>
      <c r="AE44" s="336"/>
      <c r="AF44" s="310"/>
      <c r="AG44" s="364" t="str">
        <f>IF(MIDB($N$83,1,1)="1","①","１")</f>
        <v>１</v>
      </c>
      <c r="AH44" s="364"/>
      <c r="AI44" s="268" t="s">
        <v>85</v>
      </c>
      <c r="AJ44" s="268"/>
      <c r="AK44" s="268"/>
      <c r="AL44" s="268"/>
      <c r="AM44" s="268"/>
      <c r="AN44" s="268"/>
      <c r="AO44" s="268"/>
      <c r="AP44" s="364" t="str">
        <f>IF(MIDB($N$84,1,1)="1","①","１")</f>
        <v>１</v>
      </c>
      <c r="AQ44" s="365"/>
    </row>
    <row r="45" spans="1:43" ht="12" customHeight="1" thickBot="1">
      <c r="A45" s="68"/>
      <c r="B45" s="68"/>
      <c r="C45" s="68"/>
      <c r="D45" s="68"/>
      <c r="E45" s="68"/>
      <c r="F45" s="68"/>
      <c r="G45" s="68"/>
      <c r="H45" s="68"/>
      <c r="I45" s="68"/>
      <c r="J45" s="68"/>
      <c r="K45" s="68"/>
      <c r="L45" s="68"/>
      <c r="M45" s="68"/>
      <c r="N45" s="68"/>
      <c r="O45" s="68"/>
      <c r="P45" s="68"/>
      <c r="Q45" s="68"/>
      <c r="R45" s="68"/>
      <c r="S45" s="68"/>
      <c r="T45" s="68"/>
      <c r="U45" s="68"/>
      <c r="V45" s="68"/>
      <c r="W45" s="68"/>
      <c r="X45" s="68"/>
      <c r="Y45" s="68"/>
      <c r="Z45" s="68"/>
      <c r="AA45" s="68"/>
      <c r="AB45" s="68"/>
      <c r="AC45" s="68"/>
      <c r="AD45" s="68"/>
      <c r="AE45" s="68"/>
      <c r="AF45" s="68"/>
      <c r="AG45" s="68"/>
      <c r="AH45" s="68"/>
      <c r="AI45" s="68"/>
      <c r="AJ45" s="68"/>
      <c r="AK45" s="68"/>
      <c r="AL45" s="68"/>
      <c r="AM45" s="68"/>
      <c r="AN45" s="68"/>
      <c r="AO45" s="68"/>
      <c r="AP45" s="68"/>
      <c r="AQ45" s="68"/>
    </row>
    <row r="46" spans="1:43" ht="15" customHeight="1">
      <c r="A46" s="314" t="s">
        <v>86</v>
      </c>
      <c r="B46" s="288"/>
      <c r="C46" s="283"/>
      <c r="D46" s="300" t="s">
        <v>87</v>
      </c>
      <c r="E46" s="301"/>
      <c r="F46" s="301"/>
      <c r="G46" s="301"/>
      <c r="H46" s="301"/>
      <c r="I46" s="301"/>
      <c r="J46" s="301"/>
      <c r="K46" s="301"/>
      <c r="L46" s="301"/>
      <c r="M46" s="301"/>
      <c r="N46" s="301"/>
      <c r="O46" s="318"/>
      <c r="P46" s="356" t="s">
        <v>88</v>
      </c>
      <c r="Q46" s="356"/>
      <c r="R46" s="355"/>
      <c r="S46" s="325" t="s">
        <v>58</v>
      </c>
      <c r="T46" s="326"/>
      <c r="U46" s="326"/>
      <c r="V46" s="326"/>
      <c r="W46" s="326"/>
      <c r="X46" s="326"/>
      <c r="Y46" s="326"/>
      <c r="Z46" s="326"/>
      <c r="AA46" s="326"/>
      <c r="AB46" s="326"/>
      <c r="AC46" s="326" t="s">
        <v>59</v>
      </c>
      <c r="AD46" s="326"/>
      <c r="AE46" s="326"/>
      <c r="AF46" s="326"/>
      <c r="AG46" s="326"/>
      <c r="AH46" s="326"/>
      <c r="AI46" s="326"/>
      <c r="AJ46" s="326"/>
      <c r="AK46" s="326"/>
      <c r="AL46" s="327"/>
      <c r="AM46" s="68"/>
      <c r="AN46" s="68"/>
      <c r="AO46" s="68"/>
      <c r="AP46" s="68"/>
      <c r="AQ46" s="68"/>
    </row>
    <row r="47" spans="1:43" ht="36" customHeight="1" thickBot="1">
      <c r="A47" s="315"/>
      <c r="B47" s="316"/>
      <c r="C47" s="317"/>
      <c r="D47" s="306"/>
      <c r="E47" s="307"/>
      <c r="F47" s="307"/>
      <c r="G47" s="307"/>
      <c r="H47" s="307"/>
      <c r="I47" s="307"/>
      <c r="J47" s="307"/>
      <c r="K47" s="307"/>
      <c r="L47" s="307"/>
      <c r="M47" s="307"/>
      <c r="N47" s="307"/>
      <c r="O47" s="319"/>
      <c r="P47" s="268"/>
      <c r="Q47" s="268"/>
      <c r="R47" s="335"/>
      <c r="S47" s="366" t="str">
        <f>IF(N78="","",N78)</f>
        <v/>
      </c>
      <c r="T47" s="367"/>
      <c r="U47" s="367"/>
      <c r="V47" s="367"/>
      <c r="W47" s="367"/>
      <c r="X47" s="367"/>
      <c r="Y47" s="367"/>
      <c r="Z47" s="367"/>
      <c r="AA47" s="367"/>
      <c r="AB47" s="368"/>
      <c r="AC47" s="369" t="str">
        <f>IF(T78="","",T78)</f>
        <v/>
      </c>
      <c r="AD47" s="367"/>
      <c r="AE47" s="367"/>
      <c r="AF47" s="367"/>
      <c r="AG47" s="367"/>
      <c r="AH47" s="367"/>
      <c r="AI47" s="367"/>
      <c r="AJ47" s="367"/>
      <c r="AK47" s="367"/>
      <c r="AL47" s="370"/>
      <c r="AM47" s="68"/>
      <c r="AN47" s="68"/>
      <c r="AO47" s="68"/>
      <c r="AP47" s="68"/>
      <c r="AQ47" s="68"/>
    </row>
    <row r="48" spans="1:43" ht="12" customHeight="1" thickBot="1">
      <c r="A48" s="68"/>
      <c r="B48" s="68"/>
      <c r="C48" s="68"/>
      <c r="D48" s="68"/>
      <c r="E48" s="68"/>
      <c r="F48" s="68"/>
      <c r="G48" s="68"/>
      <c r="H48" s="68"/>
      <c r="I48" s="68"/>
      <c r="J48" s="68"/>
      <c r="K48" s="68"/>
      <c r="L48" s="68"/>
      <c r="M48" s="68"/>
      <c r="N48" s="68"/>
      <c r="O48" s="68"/>
      <c r="P48" s="68"/>
      <c r="Q48" s="68"/>
      <c r="R48" s="68"/>
      <c r="S48" s="68"/>
      <c r="T48" s="68"/>
      <c r="U48" s="68"/>
      <c r="V48" s="68"/>
      <c r="W48" s="68"/>
      <c r="X48" s="68"/>
      <c r="Y48" s="68"/>
      <c r="Z48" s="68"/>
      <c r="AA48" s="68"/>
      <c r="AB48" s="68"/>
      <c r="AC48" s="68"/>
      <c r="AD48" s="68"/>
      <c r="AE48" s="68"/>
      <c r="AF48" s="68"/>
      <c r="AG48" s="68"/>
      <c r="AH48" s="68"/>
      <c r="AI48" s="68"/>
      <c r="AJ48" s="68"/>
      <c r="AK48" s="68"/>
      <c r="AL48" s="68"/>
      <c r="AM48" s="68"/>
      <c r="AN48" s="68"/>
      <c r="AO48" s="68"/>
      <c r="AP48" s="68"/>
      <c r="AQ48" s="68"/>
    </row>
    <row r="49" spans="1:43" ht="15.95" customHeight="1">
      <c r="A49" s="314" t="s">
        <v>89</v>
      </c>
      <c r="B49" s="288"/>
      <c r="C49" s="288"/>
      <c r="D49" s="300" t="s">
        <v>90</v>
      </c>
      <c r="E49" s="301"/>
      <c r="F49" s="301"/>
      <c r="G49" s="301"/>
      <c r="H49" s="301"/>
      <c r="I49" s="301"/>
      <c r="J49" s="301"/>
      <c r="K49" s="301"/>
      <c r="L49" s="301"/>
      <c r="M49" s="301"/>
      <c r="N49" s="301"/>
      <c r="O49" s="301"/>
      <c r="P49" s="301"/>
      <c r="Q49" s="301"/>
      <c r="R49" s="301"/>
      <c r="S49" s="301"/>
      <c r="T49" s="301"/>
      <c r="U49" s="301"/>
      <c r="V49" s="301"/>
      <c r="W49" s="301"/>
      <c r="X49" s="301"/>
      <c r="Y49" s="318"/>
      <c r="Z49" s="287" t="s">
        <v>91</v>
      </c>
      <c r="AA49" s="371"/>
      <c r="AB49" s="344" t="s">
        <v>92</v>
      </c>
      <c r="AC49" s="345"/>
      <c r="AD49" s="345"/>
      <c r="AE49" s="345"/>
      <c r="AF49" s="345"/>
      <c r="AG49" s="345"/>
      <c r="AH49" s="346"/>
      <c r="AI49" s="300" t="s">
        <v>93</v>
      </c>
      <c r="AJ49" s="301"/>
      <c r="AK49" s="301"/>
      <c r="AL49" s="301"/>
      <c r="AM49" s="301"/>
      <c r="AN49" s="301"/>
      <c r="AO49" s="301"/>
      <c r="AP49" s="301"/>
      <c r="AQ49" s="302"/>
    </row>
    <row r="50" spans="1:43" ht="15" customHeight="1">
      <c r="A50" s="354"/>
      <c r="B50" s="290"/>
      <c r="C50" s="290"/>
      <c r="D50" s="303"/>
      <c r="E50" s="304"/>
      <c r="F50" s="304"/>
      <c r="G50" s="304"/>
      <c r="H50" s="304"/>
      <c r="I50" s="304"/>
      <c r="J50" s="304"/>
      <c r="K50" s="304"/>
      <c r="L50" s="304"/>
      <c r="M50" s="304"/>
      <c r="N50" s="304"/>
      <c r="O50" s="304"/>
      <c r="P50" s="304"/>
      <c r="Q50" s="304"/>
      <c r="R50" s="304"/>
      <c r="S50" s="304"/>
      <c r="T50" s="304"/>
      <c r="U50" s="304"/>
      <c r="V50" s="304"/>
      <c r="W50" s="304"/>
      <c r="X50" s="304"/>
      <c r="Y50" s="358"/>
      <c r="Z50" s="291"/>
      <c r="AA50" s="372"/>
      <c r="AB50" s="61" t="s">
        <v>45</v>
      </c>
      <c r="AC50" s="294" t="s">
        <v>46</v>
      </c>
      <c r="AD50" s="309"/>
      <c r="AE50" s="294" t="s">
        <v>47</v>
      </c>
      <c r="AF50" s="309"/>
      <c r="AG50" s="294" t="s">
        <v>48</v>
      </c>
      <c r="AH50" s="309"/>
      <c r="AI50" s="303"/>
      <c r="AJ50" s="304"/>
      <c r="AK50" s="304"/>
      <c r="AL50" s="304"/>
      <c r="AM50" s="304"/>
      <c r="AN50" s="304"/>
      <c r="AO50" s="304"/>
      <c r="AP50" s="304"/>
      <c r="AQ50" s="305"/>
    </row>
    <row r="51" spans="1:43" ht="15" customHeight="1">
      <c r="A51" s="354"/>
      <c r="B51" s="290"/>
      <c r="C51" s="290"/>
      <c r="D51" s="303"/>
      <c r="E51" s="304"/>
      <c r="F51" s="304"/>
      <c r="G51" s="304"/>
      <c r="H51" s="304"/>
      <c r="I51" s="304"/>
      <c r="J51" s="304"/>
      <c r="K51" s="304"/>
      <c r="L51" s="304"/>
      <c r="M51" s="304"/>
      <c r="N51" s="304"/>
      <c r="O51" s="304"/>
      <c r="P51" s="304"/>
      <c r="Q51" s="304"/>
      <c r="R51" s="304"/>
      <c r="S51" s="304"/>
      <c r="T51" s="304"/>
      <c r="U51" s="304"/>
      <c r="V51" s="304"/>
      <c r="W51" s="304"/>
      <c r="X51" s="304"/>
      <c r="Y51" s="358"/>
      <c r="Z51" s="386">
        <v>56</v>
      </c>
      <c r="AA51" s="387"/>
      <c r="AB51" s="62">
        <v>57</v>
      </c>
      <c r="AC51" s="63">
        <v>58</v>
      </c>
      <c r="AD51" s="64">
        <v>59</v>
      </c>
      <c r="AE51" s="63">
        <v>60</v>
      </c>
      <c r="AF51" s="64">
        <v>61</v>
      </c>
      <c r="AG51" s="63">
        <v>62</v>
      </c>
      <c r="AH51" s="64">
        <v>63</v>
      </c>
      <c r="AI51" s="303"/>
      <c r="AJ51" s="304"/>
      <c r="AK51" s="304"/>
      <c r="AL51" s="304"/>
      <c r="AM51" s="304"/>
      <c r="AN51" s="304"/>
      <c r="AO51" s="304"/>
      <c r="AP51" s="304"/>
      <c r="AQ51" s="305"/>
    </row>
    <row r="52" spans="1:43" ht="36" customHeight="1" thickBot="1">
      <c r="A52" s="315"/>
      <c r="B52" s="316"/>
      <c r="C52" s="316"/>
      <c r="D52" s="306"/>
      <c r="E52" s="307"/>
      <c r="F52" s="307"/>
      <c r="G52" s="307"/>
      <c r="H52" s="307"/>
      <c r="I52" s="307"/>
      <c r="J52" s="307"/>
      <c r="K52" s="307"/>
      <c r="L52" s="307"/>
      <c r="M52" s="307"/>
      <c r="N52" s="307"/>
      <c r="O52" s="307"/>
      <c r="P52" s="307"/>
      <c r="Q52" s="307"/>
      <c r="R52" s="307"/>
      <c r="S52" s="307"/>
      <c r="T52" s="307"/>
      <c r="U52" s="307"/>
      <c r="V52" s="307"/>
      <c r="W52" s="307"/>
      <c r="X52" s="307"/>
      <c r="Y52" s="319"/>
      <c r="Z52" s="373" t="str">
        <f>MID($N$86,1,1)</f>
        <v/>
      </c>
      <c r="AA52" s="374"/>
      <c r="AB52" s="83" t="str">
        <f>MID($N$87,1,1)</f>
        <v/>
      </c>
      <c r="AC52" s="84" t="str">
        <f>MID($N$87,2,1)</f>
        <v/>
      </c>
      <c r="AD52" s="85" t="str">
        <f>MID($N$87,3,1)</f>
        <v/>
      </c>
      <c r="AE52" s="84" t="str">
        <f>MID($N$87,4,1)</f>
        <v/>
      </c>
      <c r="AF52" s="85" t="str">
        <f>MID($N$87,5,1)</f>
        <v/>
      </c>
      <c r="AG52" s="84" t="str">
        <f>MID($N$87,6,1)</f>
        <v/>
      </c>
      <c r="AH52" s="85" t="str">
        <f>MID($N$87,7,1)</f>
        <v/>
      </c>
      <c r="AI52" s="306"/>
      <c r="AJ52" s="307"/>
      <c r="AK52" s="307"/>
      <c r="AL52" s="307"/>
      <c r="AM52" s="307"/>
      <c r="AN52" s="307"/>
      <c r="AO52" s="307"/>
      <c r="AP52" s="307"/>
      <c r="AQ52" s="308"/>
    </row>
    <row r="53" spans="1:43" ht="13.5" customHeight="1">
      <c r="A53" s="25"/>
      <c r="B53" s="25"/>
      <c r="C53" s="25"/>
      <c r="D53" s="25"/>
      <c r="E53" s="25"/>
      <c r="F53" s="25"/>
      <c r="G53" s="25"/>
      <c r="H53" s="25"/>
      <c r="I53" s="25"/>
      <c r="J53" s="25"/>
      <c r="K53" s="25"/>
      <c r="L53" s="25"/>
      <c r="M53" s="25"/>
      <c r="N53" s="25"/>
      <c r="O53" s="25"/>
      <c r="P53" s="25"/>
      <c r="Q53" s="25"/>
      <c r="R53" s="25"/>
      <c r="S53" s="25"/>
      <c r="T53" s="25"/>
      <c r="U53" s="25"/>
      <c r="V53" s="25"/>
      <c r="W53" s="25"/>
      <c r="X53" s="25"/>
      <c r="Y53" s="25"/>
      <c r="Z53" s="25"/>
      <c r="AA53" s="25"/>
      <c r="AB53" s="25"/>
      <c r="AC53" s="25"/>
      <c r="AD53" s="25"/>
      <c r="AE53" s="25"/>
      <c r="AF53" s="25"/>
      <c r="AG53" s="25"/>
      <c r="AH53" s="25"/>
      <c r="AI53" s="25"/>
      <c r="AJ53" s="25"/>
      <c r="AK53" s="25"/>
      <c r="AL53" s="25"/>
      <c r="AM53" s="25"/>
      <c r="AN53" s="25"/>
      <c r="AO53" s="25"/>
      <c r="AP53" s="25"/>
      <c r="AQ53" s="25"/>
    </row>
    <row r="54" spans="1:43" ht="20.100000000000001" hidden="1" customHeight="1">
      <c r="A54" s="24"/>
      <c r="B54" s="18" t="s">
        <v>94</v>
      </c>
      <c r="C54" s="18"/>
      <c r="D54" s="18"/>
      <c r="E54" s="18"/>
      <c r="F54" s="18"/>
      <c r="G54" s="18"/>
      <c r="H54" s="18"/>
      <c r="I54" s="18"/>
      <c r="J54" s="18"/>
      <c r="K54" s="18"/>
      <c r="L54" s="18"/>
      <c r="M54" s="18"/>
      <c r="N54" s="19"/>
      <c r="O54" s="19"/>
      <c r="P54" s="19"/>
      <c r="Q54" s="20"/>
      <c r="R54" s="20"/>
      <c r="S54" s="20"/>
      <c r="T54" s="24"/>
      <c r="U54" s="24"/>
      <c r="V54" s="24"/>
      <c r="W54" s="24"/>
      <c r="X54" s="24"/>
      <c r="Y54" s="24"/>
      <c r="Z54" s="24"/>
      <c r="AA54" s="24"/>
      <c r="AB54" s="24"/>
      <c r="AC54" s="24"/>
      <c r="AD54" s="24"/>
      <c r="AE54" s="24"/>
      <c r="AF54" s="24"/>
      <c r="AG54" s="24"/>
      <c r="AH54" s="24"/>
      <c r="AI54" s="24"/>
      <c r="AJ54" s="24"/>
      <c r="AK54" s="24"/>
      <c r="AL54" s="24"/>
      <c r="AM54" s="24"/>
      <c r="AN54" s="24"/>
      <c r="AO54" s="24"/>
      <c r="AP54" s="24"/>
      <c r="AQ54" s="24"/>
    </row>
    <row r="55" spans="1:43" ht="9.9499999999999993" hidden="1" customHeight="1">
      <c r="A55" s="24"/>
      <c r="B55" s="24"/>
      <c r="C55" s="24"/>
      <c r="D55" s="24"/>
      <c r="E55" s="24"/>
      <c r="F55" s="24"/>
      <c r="G55" s="24"/>
      <c r="H55" s="24"/>
      <c r="I55" s="24"/>
      <c r="J55" s="24"/>
      <c r="K55" s="24"/>
      <c r="L55" s="24"/>
      <c r="M55" s="24"/>
      <c r="N55" s="24"/>
      <c r="O55" s="24"/>
      <c r="P55" s="24"/>
      <c r="Q55" s="24"/>
      <c r="R55" s="24"/>
      <c r="S55" s="24"/>
      <c r="T55" s="24"/>
      <c r="U55" s="24"/>
      <c r="V55" s="24"/>
      <c r="W55" s="24"/>
      <c r="X55" s="24"/>
      <c r="Y55" s="24"/>
      <c r="Z55" s="24"/>
      <c r="AA55" s="24"/>
      <c r="AB55" s="24"/>
      <c r="AC55" s="24"/>
      <c r="AD55" s="24"/>
      <c r="AE55" s="24"/>
      <c r="AF55" s="24"/>
      <c r="AG55" s="24"/>
      <c r="AH55" s="24"/>
      <c r="AI55" s="24"/>
      <c r="AJ55" s="24"/>
      <c r="AK55" s="24"/>
      <c r="AL55" s="24"/>
      <c r="AM55" s="24"/>
      <c r="AN55" s="24"/>
      <c r="AO55" s="24"/>
      <c r="AP55" s="24"/>
      <c r="AQ55" s="24"/>
    </row>
    <row r="56" spans="1:43" ht="20.100000000000001" hidden="1" customHeight="1">
      <c r="A56" s="1"/>
      <c r="B56" s="28" t="s">
        <v>95</v>
      </c>
      <c r="C56" s="28"/>
      <c r="D56" s="28"/>
      <c r="E56" s="28"/>
      <c r="F56" s="28"/>
      <c r="G56" s="28"/>
      <c r="H56" s="28"/>
      <c r="I56" s="28"/>
      <c r="J56" s="28"/>
      <c r="K56" s="28"/>
      <c r="L56" s="28"/>
      <c r="M56" s="1"/>
      <c r="N56" s="382">
        <v>45017</v>
      </c>
      <c r="O56" s="383"/>
      <c r="P56" s="383"/>
      <c r="Q56" s="383"/>
      <c r="R56" s="383"/>
      <c r="S56" s="403"/>
      <c r="T56" s="403"/>
      <c r="U56" s="404"/>
      <c r="V56" s="1"/>
      <c r="W56" s="1"/>
      <c r="X56" s="1"/>
      <c r="Y56" s="1"/>
      <c r="Z56" s="1"/>
      <c r="AA56" s="1"/>
      <c r="AB56" s="1"/>
      <c r="AC56" s="1"/>
      <c r="AD56" s="1"/>
      <c r="AE56" s="1"/>
      <c r="AF56" s="1"/>
      <c r="AG56" s="2"/>
      <c r="AH56" s="2"/>
      <c r="AI56" s="3"/>
      <c r="AJ56" s="3"/>
      <c r="AK56" s="3"/>
      <c r="AL56" s="4"/>
      <c r="AM56" s="4"/>
      <c r="AN56" s="4"/>
      <c r="AO56" s="1"/>
      <c r="AP56" s="24"/>
      <c r="AQ56" s="24"/>
    </row>
    <row r="57" spans="1:43" ht="20.100000000000001" hidden="1" customHeight="1">
      <c r="A57" s="1"/>
      <c r="B57" s="28" t="s">
        <v>96</v>
      </c>
      <c r="C57" s="28"/>
      <c r="D57" s="28"/>
      <c r="E57" s="28"/>
      <c r="F57" s="28"/>
      <c r="G57" s="28"/>
      <c r="H57" s="28"/>
      <c r="I57" s="28"/>
      <c r="J57" s="28"/>
      <c r="K57" s="28"/>
      <c r="L57" s="28"/>
      <c r="M57" s="1"/>
      <c r="N57" s="405" t="s">
        <v>97</v>
      </c>
      <c r="O57" s="376"/>
      <c r="P57" s="376"/>
      <c r="Q57" s="376"/>
      <c r="R57" s="377"/>
      <c r="S57" s="1"/>
      <c r="T57" s="1"/>
      <c r="U57" s="1"/>
      <c r="V57" s="1"/>
      <c r="W57" s="1"/>
      <c r="X57" s="1"/>
      <c r="Y57" s="1"/>
      <c r="Z57" s="1"/>
      <c r="AA57" s="1"/>
      <c r="AB57" s="1"/>
      <c r="AC57" s="1"/>
      <c r="AD57" s="1"/>
      <c r="AE57" s="1"/>
      <c r="AF57" s="1"/>
      <c r="AG57" s="5"/>
      <c r="AH57" s="6"/>
      <c r="AI57" s="6"/>
      <c r="AJ57" s="6"/>
      <c r="AK57" s="6"/>
      <c r="AL57" s="1"/>
      <c r="AM57" s="1"/>
      <c r="AN57" s="1"/>
      <c r="AO57" s="1"/>
      <c r="AP57" s="24"/>
      <c r="AQ57" s="24"/>
    </row>
    <row r="58" spans="1:43" ht="20.100000000000001" hidden="1" customHeight="1">
      <c r="A58" s="1"/>
      <c r="B58" s="28" t="s">
        <v>98</v>
      </c>
      <c r="C58" s="28"/>
      <c r="D58" s="28"/>
      <c r="E58" s="28"/>
      <c r="F58" s="28"/>
      <c r="G58" s="28"/>
      <c r="H58" s="28"/>
      <c r="I58" s="28"/>
      <c r="J58" s="28"/>
      <c r="K58" s="28"/>
      <c r="L58" s="28"/>
      <c r="M58" s="1"/>
      <c r="N58" s="396" t="s">
        <v>99</v>
      </c>
      <c r="O58" s="397"/>
      <c r="P58" s="397"/>
      <c r="Q58" s="397"/>
      <c r="R58" s="398"/>
      <c r="S58" s="70"/>
      <c r="T58" s="70"/>
      <c r="U58" s="70"/>
      <c r="V58" s="1"/>
      <c r="W58" s="1"/>
      <c r="X58" s="1"/>
      <c r="Y58" s="1"/>
      <c r="Z58" s="1"/>
      <c r="AA58" s="1"/>
      <c r="AB58" s="1"/>
      <c r="AC58" s="1"/>
      <c r="AD58" s="1"/>
      <c r="AE58" s="1"/>
      <c r="AF58" s="1"/>
      <c r="AG58" s="2"/>
      <c r="AH58" s="2"/>
      <c r="AI58" s="3"/>
      <c r="AJ58" s="3"/>
      <c r="AK58" s="3"/>
      <c r="AL58" s="4"/>
      <c r="AM58" s="4"/>
      <c r="AN58" s="4"/>
      <c r="AO58" s="1"/>
      <c r="AP58" s="24"/>
      <c r="AQ58" s="24"/>
    </row>
    <row r="59" spans="1:43" ht="20.100000000000001" hidden="1" customHeight="1">
      <c r="A59" s="1"/>
      <c r="B59" s="28" t="s">
        <v>100</v>
      </c>
      <c r="C59" s="28"/>
      <c r="D59" s="28"/>
      <c r="E59" s="28"/>
      <c r="F59" s="28"/>
      <c r="G59" s="28"/>
      <c r="H59" s="28"/>
      <c r="I59" s="28"/>
      <c r="J59" s="28"/>
      <c r="K59" s="28"/>
      <c r="L59" s="28"/>
      <c r="M59" s="1"/>
      <c r="N59" s="396"/>
      <c r="O59" s="397"/>
      <c r="P59" s="397"/>
      <c r="Q59" s="397"/>
      <c r="R59" s="398"/>
      <c r="S59" s="70"/>
      <c r="T59" s="70"/>
      <c r="U59" s="70"/>
      <c r="V59" s="1"/>
      <c r="W59" s="1"/>
      <c r="X59" s="1"/>
      <c r="Y59" s="1"/>
      <c r="Z59" s="1"/>
      <c r="AA59" s="1"/>
      <c r="AB59" s="1"/>
      <c r="AC59" s="1"/>
      <c r="AD59" s="1"/>
      <c r="AE59" s="1"/>
      <c r="AF59" s="1"/>
      <c r="AG59" s="2"/>
      <c r="AH59" s="2"/>
      <c r="AI59" s="3"/>
      <c r="AJ59" s="3"/>
      <c r="AK59" s="3"/>
      <c r="AL59" s="4"/>
      <c r="AM59" s="4"/>
      <c r="AN59" s="4"/>
      <c r="AO59" s="1"/>
      <c r="AP59" s="24"/>
      <c r="AQ59" s="24"/>
    </row>
    <row r="60" spans="1:43" ht="20.100000000000001" hidden="1" customHeight="1">
      <c r="A60" s="1"/>
      <c r="B60" s="28" t="s">
        <v>101</v>
      </c>
      <c r="C60" s="28"/>
      <c r="D60" s="28"/>
      <c r="E60" s="28"/>
      <c r="F60" s="28"/>
      <c r="G60" s="28"/>
      <c r="H60" s="28"/>
      <c r="I60" s="28"/>
      <c r="J60" s="28"/>
      <c r="K60" s="28"/>
      <c r="L60" s="28"/>
      <c r="M60" s="1"/>
      <c r="N60" s="405"/>
      <c r="O60" s="406"/>
      <c r="P60" s="376"/>
      <c r="Q60" s="376"/>
      <c r="R60" s="377"/>
      <c r="S60" s="1"/>
      <c r="T60" s="1"/>
      <c r="U60" s="1"/>
      <c r="V60" s="1"/>
      <c r="W60" s="1"/>
      <c r="X60" s="1"/>
      <c r="Y60" s="1"/>
      <c r="Z60" s="1"/>
      <c r="AA60" s="1"/>
      <c r="AB60" s="1"/>
      <c r="AC60" s="1"/>
      <c r="AD60" s="1"/>
      <c r="AE60" s="1"/>
      <c r="AF60" s="1"/>
      <c r="AG60" s="5"/>
      <c r="AH60" s="5"/>
      <c r="AI60" s="6"/>
      <c r="AJ60" s="6"/>
      <c r="AK60" s="6"/>
      <c r="AL60" s="1"/>
      <c r="AM60" s="1"/>
      <c r="AN60" s="1"/>
      <c r="AO60" s="1"/>
      <c r="AP60" s="24"/>
      <c r="AQ60" s="24"/>
    </row>
    <row r="61" spans="1:43" ht="20.100000000000001" hidden="1" customHeight="1">
      <c r="A61" s="1"/>
      <c r="B61" s="28" t="s">
        <v>102</v>
      </c>
      <c r="C61" s="28"/>
      <c r="D61" s="28"/>
      <c r="E61" s="28"/>
      <c r="F61" s="28"/>
      <c r="G61" s="28"/>
      <c r="H61" s="28"/>
      <c r="I61" s="28"/>
      <c r="J61" s="28"/>
      <c r="K61" s="28"/>
      <c r="L61" s="28"/>
      <c r="M61" s="9"/>
      <c r="N61" s="392" t="s">
        <v>133</v>
      </c>
      <c r="O61" s="393"/>
      <c r="P61" s="393"/>
      <c r="Q61" s="393"/>
      <c r="R61" s="407"/>
      <c r="S61" s="408"/>
      <c r="T61" s="408"/>
      <c r="U61" s="408"/>
      <c r="V61" s="408"/>
      <c r="W61" s="408"/>
      <c r="X61" s="408"/>
      <c r="Y61" s="409"/>
      <c r="Z61" s="1"/>
      <c r="AA61" s="1"/>
      <c r="AB61" s="1"/>
      <c r="AC61" s="1"/>
      <c r="AD61" s="1"/>
      <c r="AE61" s="1"/>
      <c r="AF61" s="1"/>
      <c r="AG61" s="21"/>
      <c r="AH61" s="21"/>
      <c r="AI61" s="21"/>
      <c r="AJ61" s="21"/>
      <c r="AK61" s="10"/>
      <c r="AL61" s="10"/>
      <c r="AM61" s="10"/>
      <c r="AN61" s="10"/>
      <c r="AO61" s="10"/>
      <c r="AP61" s="24"/>
      <c r="AQ61" s="24"/>
    </row>
    <row r="62" spans="1:43" ht="20.100000000000001" hidden="1" customHeight="1">
      <c r="A62" s="1"/>
      <c r="B62" s="27"/>
      <c r="C62" s="28" t="s">
        <v>103</v>
      </c>
      <c r="D62" s="28"/>
      <c r="E62" s="28"/>
      <c r="F62" s="28"/>
      <c r="G62" s="28"/>
      <c r="H62" s="28"/>
      <c r="I62" s="28"/>
      <c r="J62" s="28"/>
      <c r="K62" s="28"/>
      <c r="L62" s="28"/>
      <c r="M62" s="9"/>
      <c r="N62" s="388">
        <v>4050401</v>
      </c>
      <c r="O62" s="384"/>
      <c r="P62" s="384"/>
      <c r="Q62" s="384"/>
      <c r="R62" s="385"/>
      <c r="S62" s="1"/>
      <c r="T62" s="1"/>
      <c r="U62" s="1"/>
      <c r="V62" s="1"/>
      <c r="W62" s="1"/>
      <c r="X62" s="1"/>
      <c r="Y62" s="1"/>
      <c r="Z62" s="1"/>
      <c r="AA62" s="1"/>
      <c r="AB62" s="1"/>
      <c r="AC62" s="1"/>
      <c r="AD62" s="1"/>
      <c r="AE62" s="1"/>
      <c r="AF62" s="1"/>
      <c r="AG62" s="7"/>
      <c r="AH62" s="7"/>
      <c r="AI62" s="8"/>
      <c r="AJ62" s="8"/>
      <c r="AK62" s="8"/>
      <c r="AL62" s="1"/>
      <c r="AM62" s="1"/>
      <c r="AN62" s="1"/>
      <c r="AO62" s="1"/>
      <c r="AP62" s="24"/>
      <c r="AQ62" s="24"/>
    </row>
    <row r="63" spans="1:43" ht="20.100000000000001" hidden="1" customHeight="1">
      <c r="A63" s="1"/>
      <c r="B63" s="27"/>
      <c r="C63" s="28" t="s">
        <v>104</v>
      </c>
      <c r="D63" s="28"/>
      <c r="E63" s="28"/>
      <c r="F63" s="28"/>
      <c r="G63" s="28"/>
      <c r="H63" s="28"/>
      <c r="I63" s="28"/>
      <c r="J63" s="28"/>
      <c r="K63" s="28"/>
      <c r="L63" s="28"/>
      <c r="M63" s="9"/>
      <c r="N63" s="405" t="s">
        <v>134</v>
      </c>
      <c r="O63" s="411"/>
      <c r="P63" s="6"/>
      <c r="Q63" s="6"/>
      <c r="R63" s="6"/>
      <c r="S63" s="1"/>
      <c r="T63" s="1"/>
      <c r="U63" s="1"/>
      <c r="V63" s="1"/>
      <c r="W63" s="1"/>
      <c r="X63" s="1"/>
      <c r="Y63" s="1"/>
      <c r="Z63" s="1"/>
      <c r="AA63" s="1"/>
      <c r="AB63" s="1"/>
      <c r="AC63" s="1"/>
      <c r="AD63" s="1"/>
      <c r="AE63" s="1"/>
      <c r="AF63" s="1"/>
      <c r="AG63" s="5"/>
      <c r="AH63" s="6"/>
      <c r="AI63" s="6"/>
      <c r="AJ63" s="6"/>
      <c r="AK63" s="6"/>
      <c r="AL63" s="1"/>
      <c r="AM63" s="1"/>
      <c r="AN63" s="1"/>
      <c r="AO63" s="1"/>
      <c r="AP63" s="24"/>
      <c r="AQ63" s="24"/>
    </row>
    <row r="64" spans="1:43" ht="9.9499999999999993" hidden="1" customHeight="1">
      <c r="A64" s="1"/>
      <c r="B64" s="28"/>
      <c r="C64" s="28"/>
      <c r="D64" s="28"/>
      <c r="E64" s="28"/>
      <c r="F64" s="28"/>
      <c r="G64" s="28"/>
      <c r="H64" s="28"/>
      <c r="I64" s="28"/>
      <c r="J64" s="28"/>
      <c r="K64" s="28"/>
      <c r="L64" s="28"/>
      <c r="M64" s="9"/>
      <c r="N64" s="23"/>
      <c r="O64" s="23"/>
      <c r="P64" s="21"/>
      <c r="Q64" s="21"/>
      <c r="R64" s="17"/>
      <c r="S64" s="17"/>
      <c r="T64" s="17"/>
      <c r="U64" s="17"/>
      <c r="V64" s="17"/>
      <c r="W64" s="17"/>
      <c r="X64" s="17"/>
      <c r="Y64" s="17"/>
      <c r="Z64" s="1"/>
      <c r="AA64" s="1"/>
      <c r="AB64" s="1"/>
      <c r="AC64" s="1"/>
      <c r="AD64" s="1"/>
      <c r="AE64" s="1"/>
      <c r="AF64" s="1"/>
      <c r="AG64" s="21"/>
      <c r="AH64" s="21"/>
      <c r="AI64" s="21"/>
      <c r="AJ64" s="21"/>
      <c r="AK64" s="10"/>
      <c r="AL64" s="10"/>
      <c r="AM64" s="10"/>
      <c r="AN64" s="10"/>
      <c r="AO64" s="10"/>
      <c r="AP64" s="24"/>
      <c r="AQ64" s="24"/>
    </row>
    <row r="65" spans="1:43" ht="20.100000000000001" hidden="1" customHeight="1">
      <c r="A65" s="1"/>
      <c r="B65" s="28" t="s">
        <v>105</v>
      </c>
      <c r="C65" s="28"/>
      <c r="D65" s="28"/>
      <c r="E65" s="28"/>
      <c r="F65" s="28"/>
      <c r="G65" s="28"/>
      <c r="H65" s="28"/>
      <c r="I65" s="28"/>
      <c r="J65" s="28"/>
      <c r="K65" s="28"/>
      <c r="L65" s="28"/>
      <c r="M65" s="9"/>
      <c r="N65" s="401"/>
      <c r="O65" s="402"/>
      <c r="P65" s="71" t="s">
        <v>106</v>
      </c>
      <c r="Q65" s="71" t="s">
        <v>107</v>
      </c>
      <c r="R65" s="71"/>
      <c r="S65" s="71"/>
      <c r="T65" s="71"/>
      <c r="U65" s="71"/>
      <c r="V65" s="71"/>
      <c r="W65" s="71"/>
      <c r="X65" s="71"/>
      <c r="Y65" s="71"/>
      <c r="Z65" s="13"/>
      <c r="AA65" s="13"/>
      <c r="AB65" s="13"/>
      <c r="AC65" s="13"/>
      <c r="AD65" s="13"/>
      <c r="AE65" s="13"/>
      <c r="AF65" s="14"/>
      <c r="AG65" s="15"/>
      <c r="AH65" s="15"/>
      <c r="AI65" s="16"/>
      <c r="AJ65" s="16"/>
      <c r="AK65" s="16"/>
      <c r="AL65" s="16"/>
      <c r="AM65" s="16"/>
      <c r="AN65" s="16"/>
      <c r="AO65" s="16"/>
      <c r="AP65" s="14"/>
      <c r="AQ65" s="14"/>
    </row>
    <row r="66" spans="1:43" ht="20.100000000000001" hidden="1" customHeight="1">
      <c r="A66" s="1"/>
      <c r="B66" s="27"/>
      <c r="C66" s="28" t="s">
        <v>108</v>
      </c>
      <c r="D66" s="28"/>
      <c r="E66" s="28"/>
      <c r="F66" s="28"/>
      <c r="G66" s="28"/>
      <c r="H66" s="28" t="s">
        <v>3</v>
      </c>
      <c r="I66" s="28"/>
      <c r="J66" s="28" t="s">
        <v>4</v>
      </c>
      <c r="K66" s="28"/>
      <c r="L66" s="28"/>
      <c r="M66" s="9"/>
      <c r="N66" s="394"/>
      <c r="O66" s="400"/>
      <c r="P66" s="400"/>
      <c r="Q66" s="400"/>
      <c r="R66" s="400"/>
      <c r="S66" s="400"/>
      <c r="T66" s="394"/>
      <c r="U66" s="400"/>
      <c r="V66" s="400"/>
      <c r="W66" s="400"/>
      <c r="X66" s="400"/>
      <c r="Y66" s="400"/>
      <c r="Z66" s="1"/>
      <c r="AA66" s="1"/>
      <c r="AB66" s="1"/>
      <c r="AC66" s="1"/>
      <c r="AD66" s="1"/>
      <c r="AE66" s="1"/>
      <c r="AF66" s="1"/>
      <c r="AG66" s="11"/>
      <c r="AH66" s="11"/>
      <c r="AI66" s="12"/>
      <c r="AJ66" s="11"/>
      <c r="AK66" s="6"/>
      <c r="AL66" s="1"/>
      <c r="AM66" s="11"/>
      <c r="AN66" s="11"/>
      <c r="AO66" s="12"/>
      <c r="AP66" s="24"/>
      <c r="AQ66" s="24"/>
    </row>
    <row r="67" spans="1:43" ht="9.9499999999999993" hidden="1" customHeight="1">
      <c r="A67" s="1"/>
      <c r="B67" s="27"/>
      <c r="C67" s="28"/>
      <c r="D67" s="28"/>
      <c r="E67" s="28"/>
      <c r="F67" s="28"/>
      <c r="G67" s="28"/>
      <c r="H67" s="28"/>
      <c r="I67" s="28"/>
      <c r="J67" s="28"/>
      <c r="K67" s="28"/>
      <c r="L67" s="28"/>
      <c r="M67" s="9"/>
      <c r="N67" s="72"/>
      <c r="O67" s="22"/>
      <c r="P67" s="17"/>
      <c r="Q67" s="17"/>
      <c r="R67" s="17"/>
      <c r="S67" s="17"/>
      <c r="T67" s="11"/>
      <c r="U67" s="17"/>
      <c r="V67" s="17"/>
      <c r="W67" s="17"/>
      <c r="X67" s="17"/>
      <c r="Y67" s="17"/>
      <c r="Z67" s="1"/>
      <c r="AA67" s="1"/>
      <c r="AB67" s="1"/>
      <c r="AC67" s="1"/>
      <c r="AD67" s="1"/>
      <c r="AE67" s="1"/>
      <c r="AF67" s="1"/>
      <c r="AG67" s="11"/>
      <c r="AH67" s="11"/>
      <c r="AI67" s="12"/>
      <c r="AJ67" s="11"/>
      <c r="AK67" s="6"/>
      <c r="AL67" s="1"/>
      <c r="AM67" s="11"/>
      <c r="AN67" s="11"/>
      <c r="AO67" s="12"/>
      <c r="AP67" s="24"/>
      <c r="AQ67" s="24"/>
    </row>
    <row r="68" spans="1:43" ht="20.100000000000001" hidden="1" customHeight="1">
      <c r="A68" s="1"/>
      <c r="B68" s="28" t="s">
        <v>109</v>
      </c>
      <c r="C68" s="28"/>
      <c r="D68" s="28"/>
      <c r="E68" s="28"/>
      <c r="F68" s="28"/>
      <c r="G68" s="28"/>
      <c r="H68" s="28"/>
      <c r="I68" s="28"/>
      <c r="J68" s="28"/>
      <c r="K68" s="28"/>
      <c r="L68" s="28"/>
      <c r="M68" s="9"/>
      <c r="N68" s="401" t="s">
        <v>135</v>
      </c>
      <c r="O68" s="402"/>
      <c r="P68" s="13" t="s">
        <v>106</v>
      </c>
      <c r="Q68" s="13" t="s">
        <v>110</v>
      </c>
      <c r="R68" s="13"/>
      <c r="S68" s="13"/>
      <c r="T68" s="13"/>
      <c r="U68" s="13"/>
      <c r="V68" s="13"/>
      <c r="W68" s="13"/>
      <c r="X68" s="13"/>
      <c r="Y68" s="13"/>
      <c r="Z68" s="13"/>
      <c r="AA68" s="13"/>
      <c r="AB68" s="13"/>
      <c r="AC68" s="13"/>
      <c r="AD68" s="13"/>
      <c r="AE68" s="13"/>
      <c r="AF68" s="14"/>
      <c r="AG68" s="15"/>
      <c r="AH68" s="15"/>
      <c r="AI68" s="16"/>
      <c r="AJ68" s="16"/>
      <c r="AK68" s="16"/>
      <c r="AL68" s="16"/>
      <c r="AM68" s="16"/>
      <c r="AN68" s="16"/>
      <c r="AO68" s="16"/>
      <c r="AP68" s="14"/>
      <c r="AQ68" s="14"/>
    </row>
    <row r="69" spans="1:43" ht="20.100000000000001" hidden="1" customHeight="1">
      <c r="A69" s="1"/>
      <c r="B69" s="27"/>
      <c r="C69" s="28" t="s">
        <v>111</v>
      </c>
      <c r="D69" s="28"/>
      <c r="E69" s="28"/>
      <c r="F69" s="28"/>
      <c r="G69" s="28"/>
      <c r="H69" s="28"/>
      <c r="I69" s="28"/>
      <c r="J69" s="28"/>
      <c r="K69" s="28"/>
      <c r="L69" s="28"/>
      <c r="M69" s="9"/>
      <c r="N69" s="405" t="s">
        <v>136</v>
      </c>
      <c r="O69" s="406"/>
      <c r="P69" s="406"/>
      <c r="Q69" s="406"/>
      <c r="R69" s="411"/>
      <c r="S69" s="10"/>
      <c r="T69" s="1"/>
      <c r="U69" s="1"/>
      <c r="V69" s="1"/>
      <c r="W69" s="1"/>
      <c r="X69" s="1"/>
      <c r="Y69" s="1"/>
      <c r="Z69" s="1"/>
      <c r="AA69" s="1"/>
      <c r="AB69" s="1"/>
      <c r="AC69" s="1"/>
      <c r="AD69" s="1"/>
      <c r="AE69" s="1"/>
      <c r="AF69" s="1"/>
      <c r="AG69" s="5"/>
      <c r="AH69" s="10"/>
      <c r="AI69" s="10"/>
      <c r="AJ69" s="10"/>
      <c r="AK69" s="10"/>
      <c r="AL69" s="10"/>
      <c r="AM69" s="1"/>
      <c r="AN69" s="1"/>
      <c r="AO69" s="1"/>
      <c r="AP69" s="24"/>
      <c r="AQ69" s="24"/>
    </row>
    <row r="70" spans="1:43" ht="20.100000000000001" hidden="1" customHeight="1">
      <c r="A70" s="1"/>
      <c r="B70" s="27"/>
      <c r="C70" s="28" t="s">
        <v>112</v>
      </c>
      <c r="D70" s="28"/>
      <c r="E70" s="28"/>
      <c r="F70" s="28"/>
      <c r="G70" s="28"/>
      <c r="H70" s="28"/>
      <c r="I70" s="28"/>
      <c r="J70" s="28"/>
      <c r="K70" s="28"/>
      <c r="L70" s="28"/>
      <c r="M70" s="9"/>
      <c r="N70" s="375" t="s">
        <v>137</v>
      </c>
      <c r="O70" s="376"/>
      <c r="P70" s="376"/>
      <c r="Q70" s="376"/>
      <c r="R70" s="408"/>
      <c r="S70" s="408"/>
      <c r="T70" s="408"/>
      <c r="U70" s="408"/>
      <c r="V70" s="408"/>
      <c r="W70" s="408"/>
      <c r="X70" s="408"/>
      <c r="Y70" s="408"/>
      <c r="Z70" s="408"/>
      <c r="AA70" s="408"/>
      <c r="AB70" s="408"/>
      <c r="AC70" s="408"/>
      <c r="AD70" s="408"/>
      <c r="AE70" s="409"/>
      <c r="AF70" s="1"/>
      <c r="AG70" s="5"/>
      <c r="AH70" s="5"/>
      <c r="AI70" s="10"/>
      <c r="AJ70" s="10"/>
      <c r="AK70" s="10"/>
      <c r="AL70" s="10"/>
      <c r="AM70" s="10"/>
      <c r="AN70" s="10"/>
      <c r="AO70" s="10"/>
      <c r="AP70" s="24"/>
      <c r="AQ70" s="24"/>
    </row>
    <row r="71" spans="1:43" ht="20.100000000000001" hidden="1" customHeight="1">
      <c r="A71" s="1"/>
      <c r="B71" s="27"/>
      <c r="C71" s="28" t="s">
        <v>113</v>
      </c>
      <c r="D71" s="28"/>
      <c r="E71" s="28"/>
      <c r="F71" s="28"/>
      <c r="G71" s="28"/>
      <c r="H71" s="28"/>
      <c r="I71" s="28"/>
      <c r="J71" s="28"/>
      <c r="K71" s="28"/>
      <c r="L71" s="28"/>
      <c r="M71" s="9"/>
      <c r="N71" s="375" t="s">
        <v>138</v>
      </c>
      <c r="O71" s="376"/>
      <c r="P71" s="376"/>
      <c r="Q71" s="376"/>
      <c r="R71" s="408"/>
      <c r="S71" s="408"/>
      <c r="T71" s="408"/>
      <c r="U71" s="408"/>
      <c r="V71" s="408"/>
      <c r="W71" s="408"/>
      <c r="X71" s="408"/>
      <c r="Y71" s="408"/>
      <c r="Z71" s="408"/>
      <c r="AA71" s="408"/>
      <c r="AB71" s="408"/>
      <c r="AC71" s="408"/>
      <c r="AD71" s="408"/>
      <c r="AE71" s="409"/>
      <c r="AF71" s="1"/>
      <c r="AG71" s="5"/>
      <c r="AH71" s="5"/>
      <c r="AI71" s="10"/>
      <c r="AJ71" s="10"/>
      <c r="AK71" s="10"/>
      <c r="AL71" s="10"/>
      <c r="AM71" s="10"/>
      <c r="AN71" s="10"/>
      <c r="AO71" s="10"/>
      <c r="AP71" s="24"/>
      <c r="AQ71" s="24"/>
    </row>
    <row r="72" spans="1:43" ht="20.100000000000001" hidden="1" customHeight="1">
      <c r="A72" s="1"/>
      <c r="B72" s="27"/>
      <c r="C72" s="28" t="s">
        <v>114</v>
      </c>
      <c r="D72" s="28"/>
      <c r="E72" s="28"/>
      <c r="F72" s="28"/>
      <c r="G72" s="28"/>
      <c r="H72" s="28"/>
      <c r="I72" s="28"/>
      <c r="J72" s="28"/>
      <c r="K72" s="28"/>
      <c r="L72" s="28"/>
      <c r="M72" s="9"/>
      <c r="N72" s="375" t="s">
        <v>139</v>
      </c>
      <c r="O72" s="376"/>
      <c r="P72" s="376"/>
      <c r="Q72" s="376"/>
      <c r="R72" s="408"/>
      <c r="S72" s="408"/>
      <c r="T72" s="408"/>
      <c r="U72" s="408"/>
      <c r="V72" s="408"/>
      <c r="W72" s="408"/>
      <c r="X72" s="408"/>
      <c r="Y72" s="408"/>
      <c r="Z72" s="408"/>
      <c r="AA72" s="408"/>
      <c r="AB72" s="408"/>
      <c r="AC72" s="408"/>
      <c r="AD72" s="408"/>
      <c r="AE72" s="409"/>
      <c r="AF72" s="1"/>
      <c r="AG72" s="5"/>
      <c r="AH72" s="5"/>
      <c r="AI72" s="10"/>
      <c r="AJ72" s="10"/>
      <c r="AK72" s="10"/>
      <c r="AL72" s="10"/>
      <c r="AM72" s="10"/>
      <c r="AN72" s="10"/>
      <c r="AO72" s="10"/>
      <c r="AP72" s="24"/>
      <c r="AQ72" s="24"/>
    </row>
    <row r="73" spans="1:43" ht="20.100000000000001" hidden="1" customHeight="1">
      <c r="A73" s="1"/>
      <c r="B73" s="27"/>
      <c r="C73" s="28" t="s">
        <v>115</v>
      </c>
      <c r="D73" s="28"/>
      <c r="E73" s="28"/>
      <c r="F73" s="28"/>
      <c r="G73" s="28"/>
      <c r="H73" s="28"/>
      <c r="I73" s="28"/>
      <c r="J73" s="28"/>
      <c r="K73" s="28"/>
      <c r="L73" s="28"/>
      <c r="M73" s="9"/>
      <c r="N73" s="375" t="s">
        <v>171</v>
      </c>
      <c r="O73" s="376"/>
      <c r="P73" s="376"/>
      <c r="Q73" s="376"/>
      <c r="R73" s="408"/>
      <c r="S73" s="408"/>
      <c r="T73" s="408"/>
      <c r="U73" s="408"/>
      <c r="V73" s="408"/>
      <c r="W73" s="408"/>
      <c r="X73" s="408"/>
      <c r="Y73" s="408"/>
      <c r="Z73" s="408"/>
      <c r="AA73" s="408"/>
      <c r="AB73" s="408"/>
      <c r="AC73" s="408"/>
      <c r="AD73" s="408"/>
      <c r="AE73" s="409"/>
      <c r="AF73" s="1"/>
      <c r="AG73" s="5"/>
      <c r="AH73" s="5"/>
      <c r="AI73" s="10"/>
      <c r="AJ73" s="10"/>
      <c r="AK73" s="10"/>
      <c r="AL73" s="10"/>
      <c r="AM73" s="10"/>
      <c r="AN73" s="10"/>
      <c r="AO73" s="10"/>
      <c r="AP73" s="24"/>
      <c r="AQ73" s="24"/>
    </row>
    <row r="74" spans="1:43" ht="20.100000000000001" hidden="1" customHeight="1">
      <c r="A74" s="1"/>
      <c r="B74" s="27"/>
      <c r="C74" s="28" t="s">
        <v>116</v>
      </c>
      <c r="D74" s="28"/>
      <c r="E74" s="28"/>
      <c r="F74" s="28"/>
      <c r="G74" s="28"/>
      <c r="H74" s="28"/>
      <c r="I74" s="28"/>
      <c r="J74" s="28"/>
      <c r="K74" s="28"/>
      <c r="L74" s="28"/>
      <c r="M74" s="9"/>
      <c r="N74" s="375" t="s">
        <v>205</v>
      </c>
      <c r="O74" s="376"/>
      <c r="P74" s="376"/>
      <c r="Q74" s="376"/>
      <c r="R74" s="408"/>
      <c r="S74" s="408"/>
      <c r="T74" s="408"/>
      <c r="U74" s="408"/>
      <c r="V74" s="408"/>
      <c r="W74" s="408"/>
      <c r="X74" s="408"/>
      <c r="Y74" s="408"/>
      <c r="Z74" s="408"/>
      <c r="AA74" s="408"/>
      <c r="AB74" s="408"/>
      <c r="AC74" s="408"/>
      <c r="AD74" s="408"/>
      <c r="AE74" s="409"/>
      <c r="AF74" s="1"/>
      <c r="AG74" s="5"/>
      <c r="AH74" s="5"/>
      <c r="AI74" s="10"/>
      <c r="AJ74" s="10"/>
      <c r="AK74" s="10"/>
      <c r="AL74" s="10"/>
      <c r="AM74" s="10"/>
      <c r="AN74" s="10"/>
      <c r="AO74" s="10"/>
      <c r="AP74" s="24"/>
      <c r="AQ74" s="24"/>
    </row>
    <row r="75" spans="1:43" ht="20.100000000000001" hidden="1" customHeight="1">
      <c r="A75" s="1"/>
      <c r="B75" s="27"/>
      <c r="C75" s="28" t="s">
        <v>117</v>
      </c>
      <c r="D75" s="28"/>
      <c r="E75" s="28"/>
      <c r="F75" s="28"/>
      <c r="G75" s="28"/>
      <c r="H75" s="28"/>
      <c r="I75" s="28"/>
      <c r="J75" s="28"/>
      <c r="K75" s="28"/>
      <c r="L75" s="28"/>
      <c r="M75" s="9"/>
      <c r="N75" s="375" t="s">
        <v>213</v>
      </c>
      <c r="O75" s="376"/>
      <c r="P75" s="376"/>
      <c r="Q75" s="376"/>
      <c r="R75" s="408"/>
      <c r="S75" s="408"/>
      <c r="T75" s="408"/>
      <c r="U75" s="408"/>
      <c r="V75" s="408"/>
      <c r="W75" s="408"/>
      <c r="X75" s="408"/>
      <c r="Y75" s="408"/>
      <c r="Z75" s="408"/>
      <c r="AA75" s="408"/>
      <c r="AB75" s="408"/>
      <c r="AC75" s="408"/>
      <c r="AD75" s="408"/>
      <c r="AE75" s="409"/>
      <c r="AF75" s="1"/>
      <c r="AG75" s="5"/>
      <c r="AH75" s="5"/>
      <c r="AI75" s="10"/>
      <c r="AJ75" s="10"/>
      <c r="AK75" s="10"/>
      <c r="AL75" s="10"/>
      <c r="AM75" s="10"/>
      <c r="AN75" s="10"/>
      <c r="AO75" s="10"/>
      <c r="AP75" s="24"/>
      <c r="AQ75" s="24"/>
    </row>
    <row r="76" spans="1:43" ht="9.9499999999999993" hidden="1" customHeight="1">
      <c r="A76" s="1"/>
      <c r="B76" s="27"/>
      <c r="C76" s="27"/>
      <c r="D76" s="27"/>
      <c r="E76" s="27"/>
      <c r="F76" s="27"/>
      <c r="G76" s="27"/>
      <c r="H76" s="27"/>
      <c r="I76" s="27"/>
      <c r="J76" s="27"/>
      <c r="K76" s="27"/>
      <c r="L76" s="27"/>
      <c r="M76" s="9"/>
      <c r="N76" s="410"/>
      <c r="O76" s="410"/>
      <c r="P76" s="410"/>
      <c r="Q76" s="6"/>
      <c r="R76" s="6"/>
      <c r="S76" s="1"/>
      <c r="T76" s="1"/>
      <c r="U76" s="1"/>
      <c r="V76" s="1"/>
      <c r="W76" s="1"/>
      <c r="X76" s="1"/>
      <c r="Y76" s="1"/>
      <c r="Z76" s="1"/>
      <c r="AA76" s="1"/>
      <c r="AB76" s="1"/>
      <c r="AC76" s="1"/>
      <c r="AD76" s="1"/>
      <c r="AE76" s="1"/>
      <c r="AF76" s="1"/>
      <c r="AG76" s="21"/>
      <c r="AH76" s="21"/>
      <c r="AI76" s="21"/>
      <c r="AJ76" s="6"/>
      <c r="AK76" s="6"/>
      <c r="AL76" s="1"/>
      <c r="AM76" s="1"/>
      <c r="AN76" s="1"/>
      <c r="AO76" s="1"/>
      <c r="AP76" s="24"/>
      <c r="AQ76" s="24"/>
    </row>
    <row r="77" spans="1:43" ht="20.100000000000001" hidden="1" customHeight="1">
      <c r="A77" s="1"/>
      <c r="B77" s="28" t="s">
        <v>118</v>
      </c>
      <c r="C77" s="28"/>
      <c r="D77" s="28"/>
      <c r="E77" s="28"/>
      <c r="F77" s="28"/>
      <c r="G77" s="28"/>
      <c r="H77" s="28"/>
      <c r="I77" s="28"/>
      <c r="J77" s="28"/>
      <c r="K77" s="28"/>
      <c r="L77" s="28"/>
      <c r="M77" s="9"/>
      <c r="N77" s="375"/>
      <c r="O77" s="376"/>
      <c r="P77" s="376"/>
      <c r="Q77" s="376"/>
      <c r="R77" s="408"/>
      <c r="S77" s="408"/>
      <c r="T77" s="408"/>
      <c r="U77" s="408"/>
      <c r="V77" s="408"/>
      <c r="W77" s="408"/>
      <c r="X77" s="408"/>
      <c r="Y77" s="409"/>
      <c r="Z77" s="1"/>
      <c r="AA77" s="1"/>
      <c r="AB77" s="1"/>
      <c r="AC77" s="1"/>
      <c r="AD77" s="1"/>
      <c r="AE77" s="1"/>
      <c r="AF77" s="1"/>
      <c r="AG77" s="21"/>
      <c r="AH77" s="21"/>
      <c r="AI77" s="21"/>
      <c r="AJ77" s="21"/>
      <c r="AK77" s="10"/>
      <c r="AL77" s="10"/>
      <c r="AM77" s="10"/>
      <c r="AN77" s="10"/>
      <c r="AO77" s="10"/>
      <c r="AP77" s="24"/>
      <c r="AQ77" s="24"/>
    </row>
    <row r="78" spans="1:43" ht="20.100000000000001" hidden="1" customHeight="1">
      <c r="A78" s="1"/>
      <c r="B78" s="27"/>
      <c r="C78" s="28" t="s">
        <v>108</v>
      </c>
      <c r="D78" s="28"/>
      <c r="E78" s="28"/>
      <c r="F78" s="28"/>
      <c r="G78" s="28"/>
      <c r="H78" s="28"/>
      <c r="I78" s="28"/>
      <c r="J78" s="28"/>
      <c r="K78" s="28"/>
      <c r="L78" s="28"/>
      <c r="M78" s="9"/>
      <c r="N78" s="399"/>
      <c r="O78" s="408"/>
      <c r="P78" s="408"/>
      <c r="Q78" s="408"/>
      <c r="R78" s="408"/>
      <c r="S78" s="409"/>
      <c r="T78" s="399"/>
      <c r="U78" s="408"/>
      <c r="V78" s="408"/>
      <c r="W78" s="408"/>
      <c r="X78" s="408"/>
      <c r="Y78" s="409"/>
      <c r="Z78" s="1"/>
      <c r="AA78" s="1"/>
      <c r="AB78" s="1"/>
      <c r="AC78" s="1"/>
      <c r="AD78" s="1"/>
      <c r="AE78" s="1"/>
      <c r="AF78" s="1"/>
      <c r="AG78" s="11"/>
      <c r="AH78" s="11"/>
      <c r="AI78" s="12"/>
      <c r="AJ78" s="11"/>
      <c r="AK78" s="6"/>
      <c r="AL78" s="1"/>
      <c r="AM78" s="11"/>
      <c r="AN78" s="11"/>
      <c r="AO78" s="12"/>
      <c r="AP78" s="24"/>
      <c r="AQ78" s="24"/>
    </row>
    <row r="79" spans="1:43" ht="20.100000000000001" hidden="1" customHeight="1">
      <c r="A79" s="1"/>
      <c r="B79" s="27"/>
      <c r="C79" s="28" t="s">
        <v>103</v>
      </c>
      <c r="D79" s="28"/>
      <c r="E79" s="28"/>
      <c r="F79" s="28"/>
      <c r="G79" s="28"/>
      <c r="H79" s="28"/>
      <c r="I79" s="28"/>
      <c r="J79" s="28"/>
      <c r="K79" s="28"/>
      <c r="L79" s="28"/>
      <c r="M79" s="9"/>
      <c r="N79" s="388"/>
      <c r="O79" s="384"/>
      <c r="P79" s="384"/>
      <c r="Q79" s="384"/>
      <c r="R79" s="385"/>
      <c r="S79" s="1"/>
      <c r="T79" s="1"/>
      <c r="U79" s="1"/>
      <c r="V79" s="1"/>
      <c r="W79" s="1"/>
      <c r="X79" s="1"/>
      <c r="Y79" s="1"/>
      <c r="Z79" s="1"/>
      <c r="AA79" s="1"/>
      <c r="AB79" s="1"/>
      <c r="AC79" s="1"/>
      <c r="AD79" s="1"/>
      <c r="AE79" s="1"/>
      <c r="AF79" s="1"/>
      <c r="AG79" s="7"/>
      <c r="AH79" s="7"/>
      <c r="AI79" s="8"/>
      <c r="AJ79" s="8"/>
      <c r="AK79" s="8"/>
      <c r="AL79" s="1"/>
      <c r="AM79" s="1"/>
      <c r="AN79" s="1"/>
      <c r="AO79" s="1"/>
      <c r="AP79" s="24"/>
      <c r="AQ79" s="24"/>
    </row>
    <row r="80" spans="1:43" ht="20.100000000000001" hidden="1" customHeight="1">
      <c r="A80" s="1"/>
      <c r="B80" s="27"/>
      <c r="C80" s="28" t="s">
        <v>120</v>
      </c>
      <c r="D80" s="28"/>
      <c r="E80" s="28"/>
      <c r="F80" s="28"/>
      <c r="G80" s="28"/>
      <c r="H80" s="28"/>
      <c r="I80" s="28"/>
      <c r="J80" s="28"/>
      <c r="K80" s="28"/>
      <c r="L80" s="28"/>
      <c r="M80" s="9"/>
      <c r="N80" s="405"/>
      <c r="O80" s="408"/>
      <c r="P80" s="408"/>
      <c r="Q80" s="408"/>
      <c r="R80" s="408"/>
      <c r="S80" s="409"/>
      <c r="T80" s="1"/>
      <c r="U80" s="1"/>
      <c r="V80" s="1"/>
      <c r="W80" s="1"/>
      <c r="X80" s="1"/>
      <c r="Y80" s="1"/>
      <c r="Z80" s="1"/>
      <c r="AA80" s="1"/>
      <c r="AB80" s="1"/>
      <c r="AC80" s="1"/>
      <c r="AD80" s="1"/>
      <c r="AE80" s="1"/>
      <c r="AF80" s="1"/>
      <c r="AG80" s="5"/>
      <c r="AH80" s="10"/>
      <c r="AI80" s="10"/>
      <c r="AJ80" s="10"/>
      <c r="AK80" s="10"/>
      <c r="AL80" s="10"/>
      <c r="AM80" s="1"/>
      <c r="AN80" s="1"/>
      <c r="AO80" s="1"/>
      <c r="AP80" s="24"/>
      <c r="AQ80" s="24"/>
    </row>
    <row r="81" spans="1:43" ht="20.100000000000001" hidden="1" customHeight="1">
      <c r="A81" s="1"/>
      <c r="B81" s="28" t="s">
        <v>121</v>
      </c>
      <c r="C81" s="28"/>
      <c r="D81" s="28"/>
      <c r="E81" s="28"/>
      <c r="F81" s="28"/>
      <c r="G81" s="28"/>
      <c r="H81" s="28"/>
      <c r="I81" s="28"/>
      <c r="J81" s="28"/>
      <c r="K81" s="28"/>
      <c r="L81" s="28"/>
      <c r="M81" s="9"/>
      <c r="N81" s="401"/>
      <c r="O81" s="402"/>
      <c r="P81" s="13" t="s">
        <v>106</v>
      </c>
      <c r="Q81" s="13" t="s">
        <v>122</v>
      </c>
      <c r="R81" s="17"/>
      <c r="S81" s="17"/>
      <c r="T81" s="17"/>
      <c r="U81" s="17"/>
      <c r="V81" s="17"/>
      <c r="W81" s="17"/>
      <c r="X81" s="17"/>
      <c r="Y81" s="17"/>
      <c r="Z81" s="17"/>
      <c r="AA81" s="17"/>
      <c r="AB81" s="17"/>
      <c r="AC81" s="17"/>
      <c r="AD81" s="17"/>
      <c r="AE81" s="17"/>
      <c r="AF81" s="1"/>
      <c r="AG81" s="5"/>
      <c r="AH81" s="5"/>
      <c r="AI81" s="10"/>
      <c r="AJ81" s="10"/>
      <c r="AK81" s="10"/>
      <c r="AL81" s="10"/>
      <c r="AM81" s="10"/>
      <c r="AN81" s="10"/>
      <c r="AO81" s="10"/>
      <c r="AP81" s="24"/>
      <c r="AQ81" s="24"/>
    </row>
    <row r="82" spans="1:43" ht="20.100000000000001" hidden="1" customHeight="1">
      <c r="A82" s="1"/>
      <c r="B82" s="28" t="s">
        <v>123</v>
      </c>
      <c r="C82" s="28"/>
      <c r="D82" s="28"/>
      <c r="E82" s="28"/>
      <c r="F82" s="28"/>
      <c r="G82" s="28"/>
      <c r="H82" s="28"/>
      <c r="I82" s="28"/>
      <c r="J82" s="28"/>
      <c r="K82" s="28"/>
      <c r="L82" s="28"/>
      <c r="M82" s="9"/>
      <c r="N82" s="401"/>
      <c r="O82" s="402"/>
      <c r="P82" s="13" t="s">
        <v>106</v>
      </c>
      <c r="Q82" s="13" t="s">
        <v>124</v>
      </c>
      <c r="R82" s="17"/>
      <c r="S82" s="17"/>
      <c r="T82" s="17"/>
      <c r="U82" s="17"/>
      <c r="V82" s="17"/>
      <c r="W82" s="17"/>
      <c r="X82" s="17"/>
      <c r="Y82" s="17"/>
      <c r="Z82" s="17"/>
      <c r="AA82" s="17"/>
      <c r="AB82" s="17"/>
      <c r="AC82" s="17"/>
      <c r="AD82" s="17"/>
      <c r="AE82" s="17"/>
      <c r="AF82" s="1"/>
      <c r="AG82" s="5"/>
      <c r="AH82" s="5"/>
      <c r="AI82" s="10"/>
      <c r="AJ82" s="10"/>
      <c r="AK82" s="10"/>
      <c r="AL82" s="10"/>
      <c r="AM82" s="10"/>
      <c r="AN82" s="10"/>
      <c r="AO82" s="10"/>
      <c r="AP82" s="24"/>
      <c r="AQ82" s="24"/>
    </row>
    <row r="83" spans="1:43" ht="20.100000000000001" hidden="1" customHeight="1">
      <c r="A83" s="1"/>
      <c r="B83" s="28" t="s">
        <v>125</v>
      </c>
      <c r="C83" s="28"/>
      <c r="D83" s="28"/>
      <c r="E83" s="28"/>
      <c r="F83" s="28"/>
      <c r="G83" s="28"/>
      <c r="H83" s="28"/>
      <c r="I83" s="28"/>
      <c r="J83" s="28"/>
      <c r="K83" s="28"/>
      <c r="L83" s="28"/>
      <c r="M83" s="9"/>
      <c r="N83" s="401"/>
      <c r="O83" s="402"/>
      <c r="P83" s="13" t="s">
        <v>106</v>
      </c>
      <c r="Q83" s="13" t="s">
        <v>126</v>
      </c>
      <c r="R83" s="17"/>
      <c r="S83" s="17"/>
      <c r="T83" s="17"/>
      <c r="U83" s="17"/>
      <c r="V83" s="17"/>
      <c r="W83" s="17"/>
      <c r="X83" s="17"/>
      <c r="Y83" s="17"/>
      <c r="Z83" s="17"/>
      <c r="AA83" s="17"/>
      <c r="AB83" s="17"/>
      <c r="AC83" s="17"/>
      <c r="AD83" s="17"/>
      <c r="AE83" s="17"/>
      <c r="AF83" s="1"/>
      <c r="AG83" s="5"/>
      <c r="AH83" s="5"/>
      <c r="AI83" s="10"/>
      <c r="AJ83" s="10"/>
      <c r="AK83" s="10"/>
      <c r="AL83" s="10"/>
      <c r="AM83" s="10"/>
      <c r="AN83" s="10"/>
      <c r="AO83" s="10"/>
      <c r="AP83" s="24"/>
      <c r="AQ83" s="24"/>
    </row>
    <row r="84" spans="1:43" ht="20.100000000000001" hidden="1" customHeight="1">
      <c r="A84" s="1"/>
      <c r="B84" s="28" t="s">
        <v>127</v>
      </c>
      <c r="C84" s="28"/>
      <c r="D84" s="28"/>
      <c r="E84" s="28"/>
      <c r="F84" s="28"/>
      <c r="G84" s="28"/>
      <c r="H84" s="28"/>
      <c r="I84" s="28"/>
      <c r="J84" s="28"/>
      <c r="K84" s="28"/>
      <c r="L84" s="28"/>
      <c r="M84" s="9"/>
      <c r="N84" s="401"/>
      <c r="O84" s="402"/>
      <c r="P84" s="13" t="s">
        <v>106</v>
      </c>
      <c r="Q84" s="13" t="s">
        <v>128</v>
      </c>
      <c r="R84" s="17"/>
      <c r="S84" s="17"/>
      <c r="T84" s="17"/>
      <c r="U84" s="17"/>
      <c r="V84" s="17"/>
      <c r="W84" s="17"/>
      <c r="X84" s="17"/>
      <c r="Y84" s="17"/>
      <c r="Z84" s="17"/>
      <c r="AA84" s="17"/>
      <c r="AB84" s="17"/>
      <c r="AC84" s="17"/>
      <c r="AD84" s="17"/>
      <c r="AE84" s="17"/>
      <c r="AF84" s="1"/>
      <c r="AG84" s="5"/>
      <c r="AH84" s="5"/>
      <c r="AI84" s="10"/>
      <c r="AJ84" s="10"/>
      <c r="AK84" s="10"/>
      <c r="AL84" s="10"/>
      <c r="AM84" s="10"/>
      <c r="AN84" s="10"/>
      <c r="AO84" s="10"/>
      <c r="AP84" s="24"/>
      <c r="AQ84" s="24"/>
    </row>
    <row r="85" spans="1:43" ht="9.9499999999999993" hidden="1" customHeight="1">
      <c r="A85" s="24"/>
      <c r="B85" s="27"/>
      <c r="C85" s="27"/>
      <c r="D85" s="27"/>
      <c r="E85" s="27"/>
      <c r="F85" s="27"/>
      <c r="G85" s="27"/>
      <c r="H85" s="27"/>
      <c r="I85" s="27"/>
      <c r="J85" s="27"/>
      <c r="K85" s="27"/>
      <c r="L85" s="27"/>
      <c r="M85" s="24"/>
      <c r="N85" s="24"/>
      <c r="O85" s="24"/>
      <c r="P85" s="24"/>
      <c r="Q85" s="24"/>
      <c r="R85" s="24"/>
      <c r="S85" s="24"/>
      <c r="T85" s="24"/>
      <c r="U85" s="24"/>
      <c r="V85" s="24"/>
      <c r="W85" s="24"/>
      <c r="X85" s="24"/>
      <c r="Y85" s="24"/>
      <c r="Z85" s="24"/>
      <c r="AA85" s="24"/>
      <c r="AB85" s="24"/>
      <c r="AC85" s="24"/>
      <c r="AD85" s="24"/>
      <c r="AE85" s="24"/>
      <c r="AF85" s="24"/>
      <c r="AG85" s="24"/>
      <c r="AH85" s="24"/>
      <c r="AI85" s="24"/>
      <c r="AJ85" s="24"/>
      <c r="AK85" s="24"/>
      <c r="AL85" s="24"/>
      <c r="AM85" s="24"/>
      <c r="AN85" s="24"/>
      <c r="AO85" s="24"/>
      <c r="AP85" s="24"/>
      <c r="AQ85" s="24"/>
    </row>
    <row r="86" spans="1:43" ht="20.100000000000001" hidden="1" customHeight="1">
      <c r="A86" s="1"/>
      <c r="B86" s="28" t="s">
        <v>129</v>
      </c>
      <c r="C86" s="28"/>
      <c r="D86" s="28"/>
      <c r="E86" s="28"/>
      <c r="F86" s="28"/>
      <c r="G86" s="28"/>
      <c r="H86" s="28"/>
      <c r="I86" s="28"/>
      <c r="J86" s="28"/>
      <c r="K86" s="28"/>
      <c r="L86" s="28"/>
      <c r="M86" s="9"/>
      <c r="N86" s="378"/>
      <c r="O86" s="379"/>
      <c r="P86" s="13" t="s">
        <v>106</v>
      </c>
      <c r="Q86" s="13" t="s">
        <v>130</v>
      </c>
      <c r="R86" s="17"/>
      <c r="S86" s="17"/>
      <c r="T86" s="17"/>
      <c r="U86" s="17"/>
      <c r="V86" s="17"/>
      <c r="W86" s="17"/>
      <c r="X86" s="17"/>
      <c r="Y86" s="17"/>
      <c r="Z86" s="17"/>
      <c r="AA86" s="17"/>
      <c r="AB86" s="17"/>
      <c r="AC86" s="17"/>
      <c r="AD86" s="17"/>
      <c r="AE86" s="17"/>
      <c r="AF86" s="1"/>
      <c r="AG86" s="5"/>
      <c r="AH86" s="5"/>
      <c r="AI86" s="10"/>
      <c r="AJ86" s="10"/>
      <c r="AK86" s="10"/>
      <c r="AL86" s="10"/>
      <c r="AM86" s="10"/>
      <c r="AN86" s="10"/>
      <c r="AO86" s="10"/>
      <c r="AP86" s="24"/>
      <c r="AQ86" s="24"/>
    </row>
    <row r="87" spans="1:43" ht="20.100000000000001" hidden="1" customHeight="1">
      <c r="A87" s="1"/>
      <c r="B87" s="28" t="s">
        <v>131</v>
      </c>
      <c r="C87" s="28"/>
      <c r="D87" s="28"/>
      <c r="E87" s="28"/>
      <c r="F87" s="28"/>
      <c r="G87" s="28"/>
      <c r="H87" s="28"/>
      <c r="I87" s="28"/>
      <c r="J87" s="28"/>
      <c r="K87" s="28"/>
      <c r="L87" s="28"/>
      <c r="M87" s="9"/>
      <c r="N87" s="388"/>
      <c r="O87" s="403"/>
      <c r="P87" s="403"/>
      <c r="Q87" s="403"/>
      <c r="R87" s="404"/>
      <c r="S87" s="17"/>
      <c r="T87" s="17"/>
      <c r="U87" s="17"/>
      <c r="V87" s="17"/>
      <c r="W87" s="17"/>
      <c r="X87" s="17"/>
      <c r="Y87" s="17"/>
      <c r="Z87" s="17"/>
      <c r="AA87" s="17"/>
      <c r="AB87" s="17"/>
      <c r="AC87" s="17"/>
      <c r="AD87" s="17"/>
      <c r="AE87" s="17"/>
      <c r="AF87" s="1"/>
      <c r="AG87" s="5"/>
      <c r="AH87" s="5"/>
      <c r="AI87" s="10"/>
      <c r="AJ87" s="10"/>
      <c r="AK87" s="10"/>
      <c r="AL87" s="10"/>
      <c r="AM87" s="10"/>
      <c r="AN87" s="10"/>
      <c r="AO87" s="10"/>
      <c r="AP87" s="24"/>
      <c r="AQ87" s="24"/>
    </row>
    <row r="88" spans="1:43" ht="13.5" hidden="1" customHeight="1"/>
  </sheetData>
  <sheetProtection password="DD57" sheet="1" objects="1" scenarios="1" selectLockedCells="1" selectUnlockedCells="1"/>
  <mergeCells count="128">
    <mergeCell ref="N86:O86"/>
    <mergeCell ref="N87:R87"/>
    <mergeCell ref="N71:AE71"/>
    <mergeCell ref="H25:AK26"/>
    <mergeCell ref="N79:R79"/>
    <mergeCell ref="N80:S80"/>
    <mergeCell ref="N81:O81"/>
    <mergeCell ref="N82:O82"/>
    <mergeCell ref="N83:O83"/>
    <mergeCell ref="N84:O84"/>
    <mergeCell ref="N74:AE74"/>
    <mergeCell ref="N75:AE75"/>
    <mergeCell ref="N76:P76"/>
    <mergeCell ref="N77:Y77"/>
    <mergeCell ref="N78:S78"/>
    <mergeCell ref="T78:Y78"/>
    <mergeCell ref="N69:R69"/>
    <mergeCell ref="N70:AE70"/>
    <mergeCell ref="N72:AE72"/>
    <mergeCell ref="N73:AE73"/>
    <mergeCell ref="N62:R62"/>
    <mergeCell ref="N63:O63"/>
    <mergeCell ref="N65:O65"/>
    <mergeCell ref="N66:S66"/>
    <mergeCell ref="A46:C47"/>
    <mergeCell ref="D46:O47"/>
    <mergeCell ref="P46:R47"/>
    <mergeCell ref="S46:AB46"/>
    <mergeCell ref="AC46:AL46"/>
    <mergeCell ref="S47:AB47"/>
    <mergeCell ref="AC47:AL47"/>
    <mergeCell ref="T66:Y66"/>
    <mergeCell ref="N68:O68"/>
    <mergeCell ref="N56:U56"/>
    <mergeCell ref="N57:R57"/>
    <mergeCell ref="N58:R58"/>
    <mergeCell ref="N59:R59"/>
    <mergeCell ref="N60:R60"/>
    <mergeCell ref="N61:Y61"/>
    <mergeCell ref="A49:C52"/>
    <mergeCell ref="D49:Y52"/>
    <mergeCell ref="AP44:AQ44"/>
    <mergeCell ref="Z49:AA50"/>
    <mergeCell ref="AB49:AH49"/>
    <mergeCell ref="AI49:AQ52"/>
    <mergeCell ref="AC50:AD50"/>
    <mergeCell ref="AE50:AF50"/>
    <mergeCell ref="AG50:AH50"/>
    <mergeCell ref="Z51:AA51"/>
    <mergeCell ref="Z52:AA52"/>
    <mergeCell ref="D40:F41"/>
    <mergeCell ref="A43:C44"/>
    <mergeCell ref="D43:H44"/>
    <mergeCell ref="I43:Q43"/>
    <mergeCell ref="R43:Y43"/>
    <mergeCell ref="Z43:AH43"/>
    <mergeCell ref="A36:Z36"/>
    <mergeCell ref="A38:C41"/>
    <mergeCell ref="D38:Z38"/>
    <mergeCell ref="AA38:AG38"/>
    <mergeCell ref="AH38:AQ38"/>
    <mergeCell ref="D39:Z39"/>
    <mergeCell ref="AB39:AC39"/>
    <mergeCell ref="AD39:AE39"/>
    <mergeCell ref="AF39:AG39"/>
    <mergeCell ref="AH39:AQ39"/>
    <mergeCell ref="AI43:AQ43"/>
    <mergeCell ref="I44:O44"/>
    <mergeCell ref="P44:Q44"/>
    <mergeCell ref="R44:W44"/>
    <mergeCell ref="X44:Y44"/>
    <mergeCell ref="Z44:AF44"/>
    <mergeCell ref="AG44:AH44"/>
    <mergeCell ref="AI44:AO44"/>
    <mergeCell ref="A27:C30"/>
    <mergeCell ref="D27:F28"/>
    <mergeCell ref="D29:F30"/>
    <mergeCell ref="H29:AK30"/>
    <mergeCell ref="A31:C34"/>
    <mergeCell ref="D31:F32"/>
    <mergeCell ref="D33:F34"/>
    <mergeCell ref="H33:AK34"/>
    <mergeCell ref="A21:C22"/>
    <mergeCell ref="D21:F24"/>
    <mergeCell ref="O21:AL22"/>
    <mergeCell ref="A23:C26"/>
    <mergeCell ref="D25:F26"/>
    <mergeCell ref="A18:C19"/>
    <mergeCell ref="D18:O19"/>
    <mergeCell ref="P18:R19"/>
    <mergeCell ref="S18:AB18"/>
    <mergeCell ref="AC18:AL18"/>
    <mergeCell ref="S19:AB19"/>
    <mergeCell ref="AC19:AL19"/>
    <mergeCell ref="A15:C16"/>
    <mergeCell ref="D15:H16"/>
    <mergeCell ref="I15:Q15"/>
    <mergeCell ref="R15:Z15"/>
    <mergeCell ref="I16:O16"/>
    <mergeCell ref="P16:Q16"/>
    <mergeCell ref="R16:X16"/>
    <mergeCell ref="Y16:Z16"/>
    <mergeCell ref="F9:AB9"/>
    <mergeCell ref="AD9:AE9"/>
    <mergeCell ref="AF9:AG9"/>
    <mergeCell ref="AH9:AI9"/>
    <mergeCell ref="F10:H11"/>
    <mergeCell ref="A13:Z13"/>
    <mergeCell ref="I4:K4"/>
    <mergeCell ref="G5:H5"/>
    <mergeCell ref="I5:K5"/>
    <mergeCell ref="U6:Z7"/>
    <mergeCell ref="AA6:AQ7"/>
    <mergeCell ref="A8:E9"/>
    <mergeCell ref="F8:AB8"/>
    <mergeCell ref="AC8:AI8"/>
    <mergeCell ref="AJ8:AJ9"/>
    <mergeCell ref="AK8:AQ11"/>
    <mergeCell ref="A1:D1"/>
    <mergeCell ref="E1:AJ1"/>
    <mergeCell ref="AG2:AQ2"/>
    <mergeCell ref="A3:E7"/>
    <mergeCell ref="F3:F5"/>
    <mergeCell ref="G3:K3"/>
    <mergeCell ref="L3:T5"/>
    <mergeCell ref="U3:Z5"/>
    <mergeCell ref="AA3:AQ5"/>
    <mergeCell ref="G4:H4"/>
  </mergeCells>
  <phoneticPr fontId="4"/>
  <conditionalFormatting sqref="P44:Q44">
    <cfRule type="expression" dxfId="25" priority="1" stopIfTrue="1">
      <formula>"P45=""①"""</formula>
    </cfRule>
  </conditionalFormatting>
  <dataValidations count="4">
    <dataValidation imeMode="hiragana" allowBlank="1" showInputMessage="1" showErrorMessage="1" sqref="N75:AE75 N58:R59 AJ66:AJ67 AM66:AN67 N66:Y67 AJ78 AM78:AN78 AG78:AH78 AG66:AH67 N78:Y78 N73:AE73 N71:AE71"/>
    <dataValidation imeMode="halfKatakana" allowBlank="1" showInputMessage="1" showErrorMessage="1" sqref="P81:Q84 N77:Y77 AG64:AJ64 AG77:AJ77 P65:Q65 N70:AE70 N61:Y61 P86:Q86 P68:Q68 AG61:AJ61 N64:Y64 N72:AE72 N74:AE74"/>
    <dataValidation imeMode="disabled" allowBlank="1" showInputMessage="1" showErrorMessage="1" sqref="AG68:AH68 N57:R57 AG63 N60:R60 AG57 AG58:AH60 AG62:AH62 AG81:AH84 N63:O63 AG79:AH79 AG80 AG86:AH87 AG56:AH56 N56:U56 N62:R62 N69:R69 N79:R79 N81:O84 N86:O86 N87:R87 AH70:AH75 N65:O65 N68:O68 AG65:AH65 AG69:AG75 N80:S80"/>
    <dataValidation type="list" showInputMessage="1" showErrorMessage="1" sqref="N76 AG76">
      <formula1>"選択して下さい,62:氏名変更,63:住所変更,79:情報提供停止"</formula1>
    </dataValidation>
  </dataValidations>
  <printOptions horizontalCentered="1"/>
  <pageMargins left="0.59055118110236227" right="0.31496062992125984" top="0.59055118110236227" bottom="0.59055118110236227" header="0.51181102362204722" footer="0.51181102362204722"/>
  <pageSetup paperSize="9" scale="70" orientation="portrait" r:id="rId1"/>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Q87"/>
  <sheetViews>
    <sheetView showGridLines="0" showRowColHeaders="0" view="pageBreakPreview" zoomScale="90" zoomScaleNormal="100" zoomScaleSheetLayoutView="90" workbookViewId="0">
      <selection sqref="A1:D1"/>
    </sheetView>
  </sheetViews>
  <sheetFormatPr defaultColWidth="9" defaultRowHeight="13.5" customHeight="1"/>
  <cols>
    <col min="1" max="3" width="3.625" style="26" customWidth="1"/>
    <col min="4" max="43" width="3.125" style="26" customWidth="1"/>
    <col min="44" max="16384" width="9" style="26"/>
  </cols>
  <sheetData>
    <row r="1" spans="1:43" ht="32.25" customHeight="1">
      <c r="A1" s="274" t="s">
        <v>25</v>
      </c>
      <c r="B1" s="274"/>
      <c r="C1" s="274"/>
      <c r="D1" s="274"/>
      <c r="E1" s="275" t="s">
        <v>26</v>
      </c>
      <c r="F1" s="275"/>
      <c r="G1" s="275"/>
      <c r="H1" s="275"/>
      <c r="I1" s="275"/>
      <c r="J1" s="275"/>
      <c r="K1" s="275"/>
      <c r="L1" s="275"/>
      <c r="M1" s="275"/>
      <c r="N1" s="275"/>
      <c r="O1" s="275"/>
      <c r="P1" s="275"/>
      <c r="Q1" s="275"/>
      <c r="R1" s="275"/>
      <c r="S1" s="275"/>
      <c r="T1" s="275"/>
      <c r="U1" s="275"/>
      <c r="V1" s="275"/>
      <c r="W1" s="275"/>
      <c r="X1" s="275"/>
      <c r="Y1" s="275"/>
      <c r="Z1" s="275"/>
      <c r="AA1" s="275"/>
      <c r="AB1" s="275"/>
      <c r="AC1" s="275"/>
      <c r="AD1" s="275"/>
      <c r="AE1" s="275"/>
      <c r="AF1" s="275"/>
      <c r="AG1" s="275"/>
      <c r="AH1" s="275"/>
      <c r="AI1" s="275"/>
      <c r="AJ1" s="275"/>
      <c r="AK1" s="65"/>
      <c r="AL1" s="65"/>
      <c r="AM1" s="65"/>
      <c r="AN1" s="65"/>
      <c r="AO1" s="65"/>
      <c r="AP1" s="65"/>
      <c r="AQ1" s="65"/>
    </row>
    <row r="2" spans="1:43" ht="30" customHeight="1" thickBot="1">
      <c r="A2" s="29"/>
      <c r="B2" s="29"/>
      <c r="C2" s="29"/>
      <c r="D2" s="29"/>
      <c r="E2" s="29"/>
      <c r="F2" s="29"/>
      <c r="G2" s="29"/>
      <c r="H2" s="29"/>
      <c r="I2" s="29"/>
      <c r="J2" s="29"/>
      <c r="K2" s="29"/>
      <c r="L2" s="29"/>
      <c r="M2" s="29"/>
      <c r="N2" s="29"/>
      <c r="O2" s="29"/>
      <c r="P2" s="29"/>
      <c r="Q2" s="29"/>
      <c r="R2" s="29"/>
      <c r="S2" s="29"/>
      <c r="T2" s="29"/>
      <c r="U2" s="29"/>
      <c r="V2" s="29"/>
      <c r="W2" s="29"/>
      <c r="X2" s="29"/>
      <c r="Y2" s="29"/>
      <c r="Z2" s="29"/>
      <c r="AA2" s="29"/>
      <c r="AB2" s="29"/>
      <c r="AC2" s="29"/>
      <c r="AD2" s="29"/>
      <c r="AE2" s="29"/>
      <c r="AF2" s="30" t="s">
        <v>27</v>
      </c>
      <c r="AG2" s="276">
        <f>IF(N56="","令和　　　年　　　月　　　日",N56)</f>
        <v>45017</v>
      </c>
      <c r="AH2" s="276"/>
      <c r="AI2" s="276"/>
      <c r="AJ2" s="276"/>
      <c r="AK2" s="276"/>
      <c r="AL2" s="276"/>
      <c r="AM2" s="276"/>
      <c r="AN2" s="276"/>
      <c r="AO2" s="276"/>
      <c r="AP2" s="276"/>
      <c r="AQ2" s="276"/>
    </row>
    <row r="3" spans="1:43" ht="15" customHeight="1">
      <c r="A3" s="277" t="s">
        <v>28</v>
      </c>
      <c r="B3" s="278"/>
      <c r="C3" s="278"/>
      <c r="D3" s="278"/>
      <c r="E3" s="279"/>
      <c r="F3" s="283" t="s">
        <v>29</v>
      </c>
      <c r="G3" s="286" t="s">
        <v>30</v>
      </c>
      <c r="H3" s="286"/>
      <c r="I3" s="286"/>
      <c r="J3" s="286"/>
      <c r="K3" s="286"/>
      <c r="L3" s="287" t="s">
        <v>31</v>
      </c>
      <c r="M3" s="288"/>
      <c r="N3" s="288"/>
      <c r="O3" s="288"/>
      <c r="P3" s="288"/>
      <c r="Q3" s="288"/>
      <c r="R3" s="288"/>
      <c r="S3" s="288"/>
      <c r="T3" s="283"/>
      <c r="U3" s="287" t="s">
        <v>32</v>
      </c>
      <c r="V3" s="288"/>
      <c r="W3" s="288"/>
      <c r="X3" s="288"/>
      <c r="Y3" s="288"/>
      <c r="Z3" s="283"/>
      <c r="AA3" s="252" t="str">
        <f>IF(N58="","",N58)</f>
        <v>裁判所共済組合</v>
      </c>
      <c r="AB3" s="253"/>
      <c r="AC3" s="253"/>
      <c r="AD3" s="253"/>
      <c r="AE3" s="253"/>
      <c r="AF3" s="253"/>
      <c r="AG3" s="253"/>
      <c r="AH3" s="253"/>
      <c r="AI3" s="253"/>
      <c r="AJ3" s="253"/>
      <c r="AK3" s="253"/>
      <c r="AL3" s="253"/>
      <c r="AM3" s="253"/>
      <c r="AN3" s="253"/>
      <c r="AO3" s="253"/>
      <c r="AP3" s="253"/>
      <c r="AQ3" s="254"/>
    </row>
    <row r="4" spans="1:43" ht="15" customHeight="1">
      <c r="A4" s="280"/>
      <c r="B4" s="281"/>
      <c r="C4" s="281"/>
      <c r="D4" s="281"/>
      <c r="E4" s="282"/>
      <c r="F4" s="284"/>
      <c r="G4" s="261" t="s">
        <v>33</v>
      </c>
      <c r="H4" s="262"/>
      <c r="I4" s="261" t="s">
        <v>34</v>
      </c>
      <c r="J4" s="263"/>
      <c r="K4" s="262"/>
      <c r="L4" s="289"/>
      <c r="M4" s="290"/>
      <c r="N4" s="290"/>
      <c r="O4" s="290"/>
      <c r="P4" s="290"/>
      <c r="Q4" s="290"/>
      <c r="R4" s="290"/>
      <c r="S4" s="290"/>
      <c r="T4" s="284"/>
      <c r="U4" s="289"/>
      <c r="V4" s="290"/>
      <c r="W4" s="290"/>
      <c r="X4" s="290"/>
      <c r="Y4" s="290"/>
      <c r="Z4" s="284"/>
      <c r="AA4" s="255"/>
      <c r="AB4" s="256"/>
      <c r="AC4" s="256"/>
      <c r="AD4" s="256"/>
      <c r="AE4" s="256"/>
      <c r="AF4" s="256"/>
      <c r="AG4" s="256"/>
      <c r="AH4" s="256"/>
      <c r="AI4" s="256"/>
      <c r="AJ4" s="256"/>
      <c r="AK4" s="256"/>
      <c r="AL4" s="256"/>
      <c r="AM4" s="256"/>
      <c r="AN4" s="256"/>
      <c r="AO4" s="256"/>
      <c r="AP4" s="256"/>
      <c r="AQ4" s="257"/>
    </row>
    <row r="5" spans="1:43" ht="15" customHeight="1">
      <c r="A5" s="280"/>
      <c r="B5" s="281"/>
      <c r="C5" s="281"/>
      <c r="D5" s="281"/>
      <c r="E5" s="282"/>
      <c r="F5" s="285"/>
      <c r="G5" s="264" t="s">
        <v>35</v>
      </c>
      <c r="H5" s="265"/>
      <c r="I5" s="264" t="s">
        <v>36</v>
      </c>
      <c r="J5" s="266"/>
      <c r="K5" s="265"/>
      <c r="L5" s="291"/>
      <c r="M5" s="292"/>
      <c r="N5" s="292"/>
      <c r="O5" s="292"/>
      <c r="P5" s="292"/>
      <c r="Q5" s="292"/>
      <c r="R5" s="292"/>
      <c r="S5" s="292"/>
      <c r="T5" s="285"/>
      <c r="U5" s="291"/>
      <c r="V5" s="292"/>
      <c r="W5" s="292"/>
      <c r="X5" s="292"/>
      <c r="Y5" s="292"/>
      <c r="Z5" s="285"/>
      <c r="AA5" s="258"/>
      <c r="AB5" s="259"/>
      <c r="AC5" s="259"/>
      <c r="AD5" s="259"/>
      <c r="AE5" s="259"/>
      <c r="AF5" s="259"/>
      <c r="AG5" s="259"/>
      <c r="AH5" s="259"/>
      <c r="AI5" s="259"/>
      <c r="AJ5" s="259"/>
      <c r="AK5" s="259"/>
      <c r="AL5" s="259"/>
      <c r="AM5" s="259"/>
      <c r="AN5" s="259"/>
      <c r="AO5" s="259"/>
      <c r="AP5" s="259"/>
      <c r="AQ5" s="260"/>
    </row>
    <row r="6" spans="1:43" ht="15" customHeight="1">
      <c r="A6" s="280"/>
      <c r="B6" s="281"/>
      <c r="C6" s="281"/>
      <c r="D6" s="281"/>
      <c r="E6" s="282"/>
      <c r="F6" s="31">
        <v>1</v>
      </c>
      <c r="G6" s="32">
        <v>2</v>
      </c>
      <c r="H6" s="33">
        <v>3</v>
      </c>
      <c r="I6" s="32">
        <v>4</v>
      </c>
      <c r="J6" s="34">
        <v>5</v>
      </c>
      <c r="K6" s="33">
        <v>6</v>
      </c>
      <c r="L6" s="32">
        <v>7</v>
      </c>
      <c r="M6" s="34">
        <v>8</v>
      </c>
      <c r="N6" s="34">
        <v>9</v>
      </c>
      <c r="O6" s="34">
        <v>10</v>
      </c>
      <c r="P6" s="34">
        <v>11</v>
      </c>
      <c r="Q6" s="34">
        <v>12</v>
      </c>
      <c r="R6" s="34">
        <v>13</v>
      </c>
      <c r="S6" s="34">
        <v>14</v>
      </c>
      <c r="T6" s="33">
        <v>15</v>
      </c>
      <c r="U6" s="267" t="s">
        <v>37</v>
      </c>
      <c r="V6" s="267"/>
      <c r="W6" s="267"/>
      <c r="X6" s="267"/>
      <c r="Y6" s="267"/>
      <c r="Z6" s="267"/>
      <c r="AA6" s="269" t="str">
        <f>IF(N59="","",N59)</f>
        <v/>
      </c>
      <c r="AB6" s="269"/>
      <c r="AC6" s="269"/>
      <c r="AD6" s="269"/>
      <c r="AE6" s="269"/>
      <c r="AF6" s="269"/>
      <c r="AG6" s="269"/>
      <c r="AH6" s="269"/>
      <c r="AI6" s="269"/>
      <c r="AJ6" s="269"/>
      <c r="AK6" s="269"/>
      <c r="AL6" s="269"/>
      <c r="AM6" s="269"/>
      <c r="AN6" s="269"/>
      <c r="AO6" s="269"/>
      <c r="AP6" s="269"/>
      <c r="AQ6" s="270"/>
    </row>
    <row r="7" spans="1:43" ht="36" customHeight="1" thickBot="1">
      <c r="A7" s="280"/>
      <c r="B7" s="281"/>
      <c r="C7" s="281"/>
      <c r="D7" s="281"/>
      <c r="E7" s="282"/>
      <c r="F7" s="73" t="s">
        <v>38</v>
      </c>
      <c r="G7" s="74" t="str">
        <f>MID($N$57,1,1)</f>
        <v>1</v>
      </c>
      <c r="H7" s="75" t="str">
        <f>MID($N$57,2,1)</f>
        <v>3</v>
      </c>
      <c r="I7" s="74" t="str">
        <f>MID($N$57,3,1)</f>
        <v/>
      </c>
      <c r="J7" s="76" t="str">
        <f>MID($N$57,4,1)</f>
        <v/>
      </c>
      <c r="K7" s="75" t="str">
        <f>MID($N$57,5,1)</f>
        <v/>
      </c>
      <c r="L7" s="74" t="str">
        <f>MID($N$60,1,1)</f>
        <v/>
      </c>
      <c r="M7" s="76" t="str">
        <f>MID($N$60,2,1)</f>
        <v/>
      </c>
      <c r="N7" s="76" t="str">
        <f>MID($N$60,3,1)</f>
        <v/>
      </c>
      <c r="O7" s="76" t="str">
        <f>MID($N$60,4,1)</f>
        <v/>
      </c>
      <c r="P7" s="76" t="str">
        <f>MID($N$60,5,1)</f>
        <v/>
      </c>
      <c r="Q7" s="76" t="str">
        <f>MID($N$60,6,1)</f>
        <v/>
      </c>
      <c r="R7" s="76" t="str">
        <f>MID($N$60,7,1)</f>
        <v/>
      </c>
      <c r="S7" s="76" t="str">
        <f>MID($N$60,8,1)</f>
        <v/>
      </c>
      <c r="T7" s="75" t="str">
        <f>MID($N$60,9,1)</f>
        <v/>
      </c>
      <c r="U7" s="268"/>
      <c r="V7" s="268"/>
      <c r="W7" s="268"/>
      <c r="X7" s="268"/>
      <c r="Y7" s="268"/>
      <c r="Z7" s="268"/>
      <c r="AA7" s="271"/>
      <c r="AB7" s="271"/>
      <c r="AC7" s="271"/>
      <c r="AD7" s="271"/>
      <c r="AE7" s="271"/>
      <c r="AF7" s="271"/>
      <c r="AG7" s="271"/>
      <c r="AH7" s="271"/>
      <c r="AI7" s="271"/>
      <c r="AJ7" s="271"/>
      <c r="AK7" s="272"/>
      <c r="AL7" s="272"/>
      <c r="AM7" s="272"/>
      <c r="AN7" s="272"/>
      <c r="AO7" s="272"/>
      <c r="AP7" s="272"/>
      <c r="AQ7" s="273"/>
    </row>
    <row r="8" spans="1:43" ht="15.95" customHeight="1">
      <c r="A8" s="297" t="s">
        <v>39</v>
      </c>
      <c r="B8" s="298"/>
      <c r="C8" s="298"/>
      <c r="D8" s="298"/>
      <c r="E8" s="299"/>
      <c r="F8" s="292" t="s">
        <v>40</v>
      </c>
      <c r="G8" s="292"/>
      <c r="H8" s="292"/>
      <c r="I8" s="292"/>
      <c r="J8" s="292"/>
      <c r="K8" s="292"/>
      <c r="L8" s="292"/>
      <c r="M8" s="292"/>
      <c r="N8" s="292"/>
      <c r="O8" s="292"/>
      <c r="P8" s="292"/>
      <c r="Q8" s="292"/>
      <c r="R8" s="292"/>
      <c r="S8" s="292"/>
      <c r="T8" s="292"/>
      <c r="U8" s="292"/>
      <c r="V8" s="292"/>
      <c r="W8" s="292"/>
      <c r="X8" s="292"/>
      <c r="Y8" s="292"/>
      <c r="Z8" s="292"/>
      <c r="AA8" s="292"/>
      <c r="AB8" s="285"/>
      <c r="AC8" s="293" t="s">
        <v>41</v>
      </c>
      <c r="AD8" s="293"/>
      <c r="AE8" s="293"/>
      <c r="AF8" s="293"/>
      <c r="AG8" s="293"/>
      <c r="AH8" s="293"/>
      <c r="AI8" s="293"/>
      <c r="AJ8" s="291" t="s">
        <v>42</v>
      </c>
      <c r="AK8" s="300" t="s">
        <v>43</v>
      </c>
      <c r="AL8" s="301"/>
      <c r="AM8" s="301"/>
      <c r="AN8" s="301"/>
      <c r="AO8" s="301"/>
      <c r="AP8" s="301"/>
      <c r="AQ8" s="302"/>
    </row>
    <row r="9" spans="1:43" ht="24.95" customHeight="1">
      <c r="A9" s="297"/>
      <c r="B9" s="298"/>
      <c r="C9" s="298"/>
      <c r="D9" s="298"/>
      <c r="E9" s="299"/>
      <c r="F9" s="295" t="s">
        <v>44</v>
      </c>
      <c r="G9" s="295"/>
      <c r="H9" s="295"/>
      <c r="I9" s="295"/>
      <c r="J9" s="295"/>
      <c r="K9" s="295"/>
      <c r="L9" s="295"/>
      <c r="M9" s="295"/>
      <c r="N9" s="295"/>
      <c r="O9" s="295"/>
      <c r="P9" s="295"/>
      <c r="Q9" s="295"/>
      <c r="R9" s="295"/>
      <c r="S9" s="295"/>
      <c r="T9" s="295"/>
      <c r="U9" s="295"/>
      <c r="V9" s="295"/>
      <c r="W9" s="295"/>
      <c r="X9" s="295"/>
      <c r="Y9" s="295"/>
      <c r="Z9" s="295"/>
      <c r="AA9" s="295"/>
      <c r="AB9" s="296"/>
      <c r="AC9" s="35" t="s">
        <v>45</v>
      </c>
      <c r="AD9" s="267" t="s">
        <v>46</v>
      </c>
      <c r="AE9" s="267"/>
      <c r="AF9" s="267" t="s">
        <v>47</v>
      </c>
      <c r="AG9" s="267"/>
      <c r="AH9" s="267" t="s">
        <v>48</v>
      </c>
      <c r="AI9" s="267"/>
      <c r="AJ9" s="294"/>
      <c r="AK9" s="303"/>
      <c r="AL9" s="304"/>
      <c r="AM9" s="304"/>
      <c r="AN9" s="304"/>
      <c r="AO9" s="304"/>
      <c r="AP9" s="304"/>
      <c r="AQ9" s="305"/>
    </row>
    <row r="10" spans="1:43" ht="15" customHeight="1">
      <c r="A10" s="36"/>
      <c r="B10" s="37"/>
      <c r="C10" s="37"/>
      <c r="D10" s="37"/>
      <c r="E10" s="38"/>
      <c r="F10" s="309" t="s">
        <v>49</v>
      </c>
      <c r="G10" s="267"/>
      <c r="H10" s="267"/>
      <c r="I10" s="32">
        <v>19</v>
      </c>
      <c r="J10" s="34">
        <v>20</v>
      </c>
      <c r="K10" s="34">
        <v>21</v>
      </c>
      <c r="L10" s="34">
        <v>22</v>
      </c>
      <c r="M10" s="34">
        <v>23</v>
      </c>
      <c r="N10" s="34">
        <v>24</v>
      </c>
      <c r="O10" s="34">
        <v>25</v>
      </c>
      <c r="P10" s="34">
        <v>26</v>
      </c>
      <c r="Q10" s="34">
        <v>27</v>
      </c>
      <c r="R10" s="34">
        <v>28</v>
      </c>
      <c r="S10" s="34">
        <v>29</v>
      </c>
      <c r="T10" s="34">
        <v>30</v>
      </c>
      <c r="U10" s="34">
        <v>31</v>
      </c>
      <c r="V10" s="34">
        <v>32</v>
      </c>
      <c r="W10" s="34">
        <v>33</v>
      </c>
      <c r="X10" s="34">
        <v>34</v>
      </c>
      <c r="Y10" s="34">
        <v>35</v>
      </c>
      <c r="Z10" s="34">
        <v>36</v>
      </c>
      <c r="AA10" s="34">
        <v>37</v>
      </c>
      <c r="AB10" s="33">
        <v>38</v>
      </c>
      <c r="AC10" s="39">
        <v>39</v>
      </c>
      <c r="AD10" s="32">
        <v>40</v>
      </c>
      <c r="AE10" s="33">
        <v>41</v>
      </c>
      <c r="AF10" s="32">
        <v>42</v>
      </c>
      <c r="AG10" s="33">
        <v>43</v>
      </c>
      <c r="AH10" s="32">
        <v>44</v>
      </c>
      <c r="AI10" s="33">
        <v>45</v>
      </c>
      <c r="AJ10" s="40">
        <v>46</v>
      </c>
      <c r="AK10" s="303"/>
      <c r="AL10" s="304"/>
      <c r="AM10" s="304"/>
      <c r="AN10" s="304"/>
      <c r="AO10" s="304"/>
      <c r="AP10" s="304"/>
      <c r="AQ10" s="305"/>
    </row>
    <row r="11" spans="1:43" ht="36" customHeight="1" thickBot="1">
      <c r="A11" s="41"/>
      <c r="B11" s="42"/>
      <c r="C11" s="42"/>
      <c r="D11" s="42"/>
      <c r="E11" s="43"/>
      <c r="F11" s="310"/>
      <c r="G11" s="268"/>
      <c r="H11" s="268"/>
      <c r="I11" s="86" t="str">
        <f>MID($N$61,1,1)</f>
        <v>ｻ</v>
      </c>
      <c r="J11" s="87" t="str">
        <f>MID($N$61,2,1)</f>
        <v>ｲ</v>
      </c>
      <c r="K11" s="87" t="str">
        <f>MID($N$61,3,1)</f>
        <v>ﾊ</v>
      </c>
      <c r="L11" s="87" t="str">
        <f>MID($N$61,4,1)</f>
        <v>ﾞ</v>
      </c>
      <c r="M11" s="87" t="str">
        <f>MID($N$61,5,1)</f>
        <v>ﾝ</v>
      </c>
      <c r="N11" s="87" t="str">
        <f>MID($N$61,6,1)</f>
        <v xml:space="preserve"> </v>
      </c>
      <c r="O11" s="87" t="str">
        <f>MID($N$61,7,1)</f>
        <v>ﾊ</v>
      </c>
      <c r="P11" s="87" t="str">
        <f>MID($N$61,8,1)</f>
        <v>ﾅ</v>
      </c>
      <c r="Q11" s="87" t="str">
        <f>MID($N$61,9,1)</f>
        <v>ｺ</v>
      </c>
      <c r="R11" s="87" t="str">
        <f>MID($N$61,10,1)</f>
        <v/>
      </c>
      <c r="S11" s="87" t="str">
        <f>MID($N$61,11,1)</f>
        <v/>
      </c>
      <c r="T11" s="87" t="str">
        <f>MID($N$61,12,1)</f>
        <v/>
      </c>
      <c r="U11" s="87" t="str">
        <f>MID($N$61,13,1)</f>
        <v/>
      </c>
      <c r="V11" s="87" t="str">
        <f>MID($N$61,14,1)</f>
        <v/>
      </c>
      <c r="W11" s="87" t="str">
        <f>MID($N$61,15,1)</f>
        <v/>
      </c>
      <c r="X11" s="87" t="str">
        <f>MID($N$61,16,1)</f>
        <v/>
      </c>
      <c r="Y11" s="87" t="str">
        <f>MID($N$61,17,1)</f>
        <v/>
      </c>
      <c r="Z11" s="87" t="str">
        <f>MID($N$61,18,1)</f>
        <v/>
      </c>
      <c r="AA11" s="87" t="str">
        <f>MID($N$61,19,1)</f>
        <v/>
      </c>
      <c r="AB11" s="88" t="str">
        <f>MID($N$61,20,1)</f>
        <v/>
      </c>
      <c r="AC11" s="77" t="str">
        <f>MID($N$62,1,1)</f>
        <v>4</v>
      </c>
      <c r="AD11" s="74" t="str">
        <f>MID($N$62,2,1)</f>
        <v>0</v>
      </c>
      <c r="AE11" s="75" t="str">
        <f>MID($N$62,3,1)</f>
        <v>5</v>
      </c>
      <c r="AF11" s="74" t="str">
        <f>MID($N$62,4,1)</f>
        <v>0</v>
      </c>
      <c r="AG11" s="75" t="str">
        <f>MID($N$62,5,1)</f>
        <v>4</v>
      </c>
      <c r="AH11" s="74" t="str">
        <f>MID($N$62,6,1)</f>
        <v>0</v>
      </c>
      <c r="AI11" s="75" t="str">
        <f>MID($N$62,7,1)</f>
        <v>1</v>
      </c>
      <c r="AJ11" s="78" t="str">
        <f>MID($N$63,1,1)</f>
        <v>2</v>
      </c>
      <c r="AK11" s="306"/>
      <c r="AL11" s="307"/>
      <c r="AM11" s="307"/>
      <c r="AN11" s="307"/>
      <c r="AO11" s="307"/>
      <c r="AP11" s="307"/>
      <c r="AQ11" s="308"/>
    </row>
    <row r="12" spans="1:43" ht="24.95" customHeight="1" thickBot="1">
      <c r="A12" s="66"/>
      <c r="B12" s="66"/>
      <c r="C12" s="66"/>
      <c r="D12" s="66"/>
      <c r="E12" s="66"/>
      <c r="F12" s="66"/>
      <c r="G12" s="66"/>
      <c r="H12" s="66"/>
      <c r="I12" s="66"/>
      <c r="J12" s="66"/>
      <c r="K12" s="66"/>
      <c r="L12" s="66"/>
      <c r="M12" s="66"/>
      <c r="N12" s="66"/>
      <c r="O12" s="66"/>
      <c r="P12" s="66"/>
      <c r="Q12" s="66"/>
      <c r="R12" s="66"/>
      <c r="S12" s="66"/>
      <c r="T12" s="66"/>
      <c r="U12" s="66"/>
      <c r="V12" s="66"/>
      <c r="W12" s="66"/>
      <c r="X12" s="66"/>
      <c r="Y12" s="66"/>
      <c r="Z12" s="66"/>
      <c r="AA12" s="67"/>
      <c r="AB12" s="67"/>
      <c r="AC12" s="67"/>
      <c r="AD12" s="67"/>
      <c r="AE12" s="67"/>
      <c r="AF12" s="67"/>
      <c r="AG12" s="67"/>
      <c r="AH12" s="67"/>
      <c r="AI12" s="67"/>
      <c r="AJ12" s="67"/>
      <c r="AK12" s="67"/>
      <c r="AL12" s="67"/>
      <c r="AM12" s="67"/>
      <c r="AN12" s="67"/>
      <c r="AO12" s="67"/>
      <c r="AP12" s="67"/>
      <c r="AQ12" s="67"/>
    </row>
    <row r="13" spans="1:43" ht="27.95" customHeight="1" thickBot="1">
      <c r="A13" s="311" t="s">
        <v>50</v>
      </c>
      <c r="B13" s="312"/>
      <c r="C13" s="312"/>
      <c r="D13" s="312"/>
      <c r="E13" s="312"/>
      <c r="F13" s="312"/>
      <c r="G13" s="312"/>
      <c r="H13" s="312"/>
      <c r="I13" s="312"/>
      <c r="J13" s="312"/>
      <c r="K13" s="312"/>
      <c r="L13" s="312"/>
      <c r="M13" s="312"/>
      <c r="N13" s="312"/>
      <c r="O13" s="312"/>
      <c r="P13" s="312"/>
      <c r="Q13" s="312"/>
      <c r="R13" s="312"/>
      <c r="S13" s="312"/>
      <c r="T13" s="312"/>
      <c r="U13" s="312"/>
      <c r="V13" s="312"/>
      <c r="W13" s="312"/>
      <c r="X13" s="312"/>
      <c r="Y13" s="312"/>
      <c r="Z13" s="313"/>
      <c r="AA13" s="68"/>
      <c r="AB13" s="68"/>
      <c r="AC13" s="68"/>
      <c r="AD13" s="68"/>
      <c r="AE13" s="68"/>
      <c r="AF13" s="68"/>
      <c r="AG13" s="68"/>
      <c r="AH13" s="68"/>
      <c r="AI13" s="68"/>
      <c r="AJ13" s="68"/>
      <c r="AK13" s="68"/>
      <c r="AL13" s="68"/>
      <c r="AM13" s="68"/>
      <c r="AN13" s="68"/>
      <c r="AO13" s="68"/>
      <c r="AP13" s="68"/>
      <c r="AQ13" s="68"/>
    </row>
    <row r="14" spans="1:43" ht="12" customHeight="1" thickBot="1">
      <c r="A14" s="66"/>
      <c r="B14" s="66"/>
      <c r="C14" s="66"/>
      <c r="D14" s="66"/>
      <c r="E14" s="66"/>
      <c r="F14" s="66"/>
      <c r="G14" s="66"/>
      <c r="H14" s="66"/>
      <c r="I14" s="66"/>
      <c r="J14" s="66"/>
      <c r="K14" s="66"/>
      <c r="L14" s="66"/>
      <c r="M14" s="66"/>
      <c r="N14" s="66"/>
      <c r="O14" s="66"/>
      <c r="P14" s="66"/>
      <c r="Q14" s="66"/>
      <c r="R14" s="66"/>
      <c r="S14" s="66"/>
      <c r="T14" s="66"/>
      <c r="U14" s="66"/>
      <c r="V14" s="66"/>
      <c r="W14" s="66"/>
      <c r="X14" s="66"/>
      <c r="Y14" s="66"/>
      <c r="Z14" s="66"/>
      <c r="AA14" s="68"/>
      <c r="AB14" s="68"/>
      <c r="AC14" s="68"/>
      <c r="AD14" s="68"/>
      <c r="AE14" s="68"/>
      <c r="AF14" s="68"/>
      <c r="AG14" s="68"/>
      <c r="AH14" s="68"/>
      <c r="AI14" s="68"/>
      <c r="AJ14" s="68"/>
      <c r="AK14" s="68"/>
      <c r="AL14" s="68"/>
      <c r="AM14" s="68"/>
      <c r="AN14" s="68"/>
      <c r="AO14" s="68"/>
      <c r="AP14" s="68"/>
      <c r="AQ14" s="68"/>
    </row>
    <row r="15" spans="1:43" ht="15" customHeight="1">
      <c r="A15" s="314" t="s">
        <v>51</v>
      </c>
      <c r="B15" s="288"/>
      <c r="C15" s="283"/>
      <c r="D15" s="300" t="s">
        <v>52</v>
      </c>
      <c r="E15" s="301"/>
      <c r="F15" s="301"/>
      <c r="G15" s="301"/>
      <c r="H15" s="318"/>
      <c r="I15" s="331">
        <v>62</v>
      </c>
      <c r="J15" s="332"/>
      <c r="K15" s="332"/>
      <c r="L15" s="332"/>
      <c r="M15" s="332"/>
      <c r="N15" s="332"/>
      <c r="O15" s="332"/>
      <c r="P15" s="332"/>
      <c r="Q15" s="333"/>
      <c r="R15" s="331">
        <v>63</v>
      </c>
      <c r="S15" s="332"/>
      <c r="T15" s="332"/>
      <c r="U15" s="332"/>
      <c r="V15" s="332"/>
      <c r="W15" s="332"/>
      <c r="X15" s="332"/>
      <c r="Y15" s="332"/>
      <c r="Z15" s="334"/>
      <c r="AA15" s="68"/>
      <c r="AB15" s="68"/>
      <c r="AC15" s="68"/>
      <c r="AD15" s="68"/>
      <c r="AE15" s="68"/>
      <c r="AF15" s="68"/>
      <c r="AG15" s="68"/>
      <c r="AH15" s="68"/>
      <c r="AI15" s="68"/>
      <c r="AJ15" s="68"/>
      <c r="AK15" s="68"/>
      <c r="AL15" s="68"/>
      <c r="AM15" s="68"/>
      <c r="AN15" s="68"/>
      <c r="AO15" s="68"/>
      <c r="AP15" s="68"/>
      <c r="AQ15" s="68"/>
    </row>
    <row r="16" spans="1:43" ht="36" customHeight="1" thickBot="1">
      <c r="A16" s="315"/>
      <c r="B16" s="316"/>
      <c r="C16" s="317"/>
      <c r="D16" s="306"/>
      <c r="E16" s="307"/>
      <c r="F16" s="307"/>
      <c r="G16" s="307"/>
      <c r="H16" s="319"/>
      <c r="I16" s="335" t="s">
        <v>53</v>
      </c>
      <c r="J16" s="336"/>
      <c r="K16" s="336"/>
      <c r="L16" s="336"/>
      <c r="M16" s="336"/>
      <c r="N16" s="336"/>
      <c r="O16" s="310"/>
      <c r="P16" s="335" t="str">
        <f>IF(MIDB($N$65,1,1)="1","①","１")</f>
        <v>①</v>
      </c>
      <c r="Q16" s="310"/>
      <c r="R16" s="335" t="s">
        <v>54</v>
      </c>
      <c r="S16" s="336"/>
      <c r="T16" s="336"/>
      <c r="U16" s="336"/>
      <c r="V16" s="336"/>
      <c r="W16" s="336"/>
      <c r="X16" s="310"/>
      <c r="Y16" s="335" t="str">
        <f>IF(MIDB($N$68,1,1)="1","①","１")</f>
        <v>１</v>
      </c>
      <c r="Z16" s="337"/>
      <c r="AA16" s="68"/>
      <c r="AB16" s="68"/>
      <c r="AC16" s="68"/>
      <c r="AD16" s="68"/>
      <c r="AE16" s="68"/>
      <c r="AF16" s="68"/>
      <c r="AG16" s="68"/>
      <c r="AH16" s="68"/>
      <c r="AI16" s="68"/>
      <c r="AJ16" s="68"/>
      <c r="AK16" s="68"/>
      <c r="AL16" s="68"/>
      <c r="AM16" s="68"/>
      <c r="AN16" s="68"/>
      <c r="AO16" s="68"/>
      <c r="AP16" s="68"/>
      <c r="AQ16" s="68"/>
    </row>
    <row r="17" spans="1:43" ht="12" customHeight="1" thickBot="1">
      <c r="A17" s="66"/>
      <c r="B17" s="66"/>
      <c r="C17" s="66"/>
      <c r="D17" s="66"/>
      <c r="E17" s="66"/>
      <c r="F17" s="66"/>
      <c r="G17" s="66"/>
      <c r="H17" s="66"/>
      <c r="I17" s="66"/>
      <c r="J17" s="66"/>
      <c r="K17" s="66"/>
      <c r="L17" s="66"/>
      <c r="M17" s="66"/>
      <c r="N17" s="66"/>
      <c r="O17" s="66"/>
      <c r="P17" s="66"/>
      <c r="Q17" s="66"/>
      <c r="R17" s="66"/>
      <c r="S17" s="66"/>
      <c r="T17" s="66"/>
      <c r="U17" s="66"/>
      <c r="V17" s="66"/>
      <c r="W17" s="66"/>
      <c r="X17" s="66"/>
      <c r="Y17" s="66"/>
      <c r="Z17" s="66"/>
      <c r="AA17" s="68"/>
      <c r="AB17" s="68"/>
      <c r="AC17" s="68"/>
      <c r="AD17" s="68"/>
      <c r="AE17" s="68"/>
      <c r="AF17" s="68"/>
      <c r="AG17" s="68"/>
      <c r="AH17" s="68"/>
      <c r="AI17" s="68"/>
      <c r="AJ17" s="68"/>
      <c r="AK17" s="68"/>
      <c r="AL17" s="68"/>
      <c r="AM17" s="68"/>
      <c r="AN17" s="68"/>
      <c r="AO17" s="68"/>
      <c r="AP17" s="68"/>
      <c r="AQ17" s="68"/>
    </row>
    <row r="18" spans="1:43" ht="15" customHeight="1">
      <c r="A18" s="320" t="s">
        <v>55</v>
      </c>
      <c r="B18" s="286"/>
      <c r="C18" s="286"/>
      <c r="D18" s="300" t="s">
        <v>56</v>
      </c>
      <c r="E18" s="301"/>
      <c r="F18" s="301"/>
      <c r="G18" s="301"/>
      <c r="H18" s="301"/>
      <c r="I18" s="301"/>
      <c r="J18" s="301"/>
      <c r="K18" s="301"/>
      <c r="L18" s="301"/>
      <c r="M18" s="301"/>
      <c r="N18" s="301"/>
      <c r="O18" s="318"/>
      <c r="P18" s="323" t="s">
        <v>57</v>
      </c>
      <c r="Q18" s="323"/>
      <c r="R18" s="323"/>
      <c r="S18" s="325" t="s">
        <v>58</v>
      </c>
      <c r="T18" s="326"/>
      <c r="U18" s="326"/>
      <c r="V18" s="326"/>
      <c r="W18" s="326"/>
      <c r="X18" s="326"/>
      <c r="Y18" s="326"/>
      <c r="Z18" s="326"/>
      <c r="AA18" s="326"/>
      <c r="AB18" s="326"/>
      <c r="AC18" s="326" t="s">
        <v>59</v>
      </c>
      <c r="AD18" s="326"/>
      <c r="AE18" s="326"/>
      <c r="AF18" s="326"/>
      <c r="AG18" s="326"/>
      <c r="AH18" s="326"/>
      <c r="AI18" s="326"/>
      <c r="AJ18" s="326"/>
      <c r="AK18" s="326"/>
      <c r="AL18" s="327"/>
      <c r="AM18" s="68"/>
      <c r="AN18" s="68"/>
      <c r="AO18" s="68"/>
      <c r="AP18" s="68"/>
      <c r="AQ18" s="68"/>
    </row>
    <row r="19" spans="1:43" ht="36" customHeight="1" thickBot="1">
      <c r="A19" s="321"/>
      <c r="B19" s="322"/>
      <c r="C19" s="322"/>
      <c r="D19" s="306"/>
      <c r="E19" s="307"/>
      <c r="F19" s="307"/>
      <c r="G19" s="307"/>
      <c r="H19" s="307"/>
      <c r="I19" s="307"/>
      <c r="J19" s="307"/>
      <c r="K19" s="307"/>
      <c r="L19" s="307"/>
      <c r="M19" s="307"/>
      <c r="N19" s="307"/>
      <c r="O19" s="319"/>
      <c r="P19" s="324"/>
      <c r="Q19" s="324"/>
      <c r="R19" s="324"/>
      <c r="S19" s="328" t="str">
        <f>IF(N66="","",N66)</f>
        <v>裁判</v>
      </c>
      <c r="T19" s="329"/>
      <c r="U19" s="329"/>
      <c r="V19" s="329"/>
      <c r="W19" s="329"/>
      <c r="X19" s="329"/>
      <c r="Y19" s="329"/>
      <c r="Z19" s="329"/>
      <c r="AA19" s="329"/>
      <c r="AB19" s="329"/>
      <c r="AC19" s="329" t="str">
        <f>IF(T66="","",T66)</f>
        <v>花子</v>
      </c>
      <c r="AD19" s="329"/>
      <c r="AE19" s="329"/>
      <c r="AF19" s="329"/>
      <c r="AG19" s="329"/>
      <c r="AH19" s="329"/>
      <c r="AI19" s="329"/>
      <c r="AJ19" s="329"/>
      <c r="AK19" s="329"/>
      <c r="AL19" s="330"/>
      <c r="AM19" s="68"/>
      <c r="AN19" s="68"/>
      <c r="AO19" s="68"/>
      <c r="AP19" s="68"/>
      <c r="AQ19" s="68"/>
    </row>
    <row r="20" spans="1:43" ht="12" customHeight="1" thickBot="1">
      <c r="A20" s="68"/>
      <c r="B20" s="68"/>
      <c r="C20" s="68"/>
      <c r="D20" s="68"/>
      <c r="E20" s="68"/>
      <c r="F20" s="68"/>
      <c r="G20" s="68"/>
      <c r="H20" s="68"/>
      <c r="I20" s="68"/>
      <c r="J20" s="68"/>
      <c r="K20" s="68"/>
      <c r="L20" s="68"/>
      <c r="M20" s="68"/>
      <c r="N20" s="68"/>
      <c r="O20" s="68"/>
      <c r="P20" s="68"/>
      <c r="Q20" s="68"/>
      <c r="R20" s="68"/>
      <c r="S20" s="68"/>
      <c r="T20" s="68"/>
      <c r="U20" s="68"/>
      <c r="V20" s="68"/>
      <c r="W20" s="68"/>
      <c r="X20" s="68"/>
      <c r="Y20" s="68"/>
      <c r="Z20" s="68"/>
      <c r="AA20" s="68"/>
      <c r="AB20" s="68"/>
      <c r="AC20" s="68"/>
      <c r="AD20" s="68"/>
      <c r="AE20" s="68"/>
      <c r="AF20" s="68"/>
      <c r="AG20" s="68"/>
      <c r="AH20" s="68"/>
      <c r="AI20" s="68"/>
      <c r="AJ20" s="68"/>
      <c r="AK20" s="68"/>
      <c r="AL20" s="68"/>
      <c r="AM20" s="68"/>
      <c r="AN20" s="68"/>
      <c r="AO20" s="68"/>
      <c r="AP20" s="68"/>
      <c r="AQ20" s="68"/>
    </row>
    <row r="21" spans="1:43" ht="15" customHeight="1">
      <c r="A21" s="344" t="s">
        <v>60</v>
      </c>
      <c r="B21" s="345"/>
      <c r="C21" s="346"/>
      <c r="D21" s="288" t="s">
        <v>61</v>
      </c>
      <c r="E21" s="288"/>
      <c r="F21" s="283"/>
      <c r="G21" s="44">
        <v>19</v>
      </c>
      <c r="H21" s="45">
        <v>20</v>
      </c>
      <c r="I21" s="46">
        <v>21</v>
      </c>
      <c r="J21" s="47"/>
      <c r="K21" s="44">
        <v>22</v>
      </c>
      <c r="L21" s="45">
        <v>23</v>
      </c>
      <c r="M21" s="45">
        <v>24</v>
      </c>
      <c r="N21" s="46">
        <v>25</v>
      </c>
      <c r="O21" s="300" t="s">
        <v>62</v>
      </c>
      <c r="P21" s="301"/>
      <c r="Q21" s="301"/>
      <c r="R21" s="301"/>
      <c r="S21" s="301"/>
      <c r="T21" s="301"/>
      <c r="U21" s="301"/>
      <c r="V21" s="301"/>
      <c r="W21" s="301"/>
      <c r="X21" s="301"/>
      <c r="Y21" s="301"/>
      <c r="Z21" s="301"/>
      <c r="AA21" s="301"/>
      <c r="AB21" s="301"/>
      <c r="AC21" s="301"/>
      <c r="AD21" s="301"/>
      <c r="AE21" s="301"/>
      <c r="AF21" s="301"/>
      <c r="AG21" s="301"/>
      <c r="AH21" s="301"/>
      <c r="AI21" s="301"/>
      <c r="AJ21" s="301"/>
      <c r="AK21" s="301"/>
      <c r="AL21" s="302"/>
      <c r="AM21" s="68"/>
      <c r="AN21" s="68"/>
      <c r="AO21" s="68"/>
      <c r="AP21" s="68"/>
      <c r="AQ21" s="68"/>
    </row>
    <row r="22" spans="1:43" ht="36" customHeight="1">
      <c r="A22" s="347"/>
      <c r="B22" s="348"/>
      <c r="C22" s="309"/>
      <c r="D22" s="290"/>
      <c r="E22" s="290"/>
      <c r="F22" s="284"/>
      <c r="G22" s="79" t="str">
        <f>MID($N$69,1,1)</f>
        <v/>
      </c>
      <c r="H22" s="80" t="str">
        <f>MID($N$69,2,1)</f>
        <v/>
      </c>
      <c r="I22" s="81" t="str">
        <f>MID($N$69,3,1)</f>
        <v/>
      </c>
      <c r="J22" s="48" t="s">
        <v>63</v>
      </c>
      <c r="K22" s="79" t="str">
        <f>MID($N$69,4,1)</f>
        <v/>
      </c>
      <c r="L22" s="80" t="str">
        <f>MID($N$69,5,1)</f>
        <v/>
      </c>
      <c r="M22" s="80" t="str">
        <f>MID($N$69,6,1)</f>
        <v/>
      </c>
      <c r="N22" s="81" t="str">
        <f>MID($N$69,7,1)</f>
        <v/>
      </c>
      <c r="O22" s="349"/>
      <c r="P22" s="350"/>
      <c r="Q22" s="350"/>
      <c r="R22" s="350"/>
      <c r="S22" s="350"/>
      <c r="T22" s="350"/>
      <c r="U22" s="350"/>
      <c r="V22" s="350"/>
      <c r="W22" s="350"/>
      <c r="X22" s="350"/>
      <c r="Y22" s="350"/>
      <c r="Z22" s="350"/>
      <c r="AA22" s="350"/>
      <c r="AB22" s="350"/>
      <c r="AC22" s="350"/>
      <c r="AD22" s="350"/>
      <c r="AE22" s="350"/>
      <c r="AF22" s="350"/>
      <c r="AG22" s="350"/>
      <c r="AH22" s="350"/>
      <c r="AI22" s="350"/>
      <c r="AJ22" s="350"/>
      <c r="AK22" s="350"/>
      <c r="AL22" s="351"/>
      <c r="AM22" s="68"/>
      <c r="AN22" s="68"/>
      <c r="AO22" s="68"/>
      <c r="AP22" s="68"/>
      <c r="AQ22" s="68"/>
    </row>
    <row r="23" spans="1:43" ht="15" customHeight="1">
      <c r="A23" s="338" t="s">
        <v>64</v>
      </c>
      <c r="B23" s="267"/>
      <c r="C23" s="267"/>
      <c r="D23" s="290"/>
      <c r="E23" s="290"/>
      <c r="F23" s="284"/>
      <c r="G23" s="32">
        <v>26</v>
      </c>
      <c r="H23" s="34">
        <v>27</v>
      </c>
      <c r="I23" s="34">
        <v>28</v>
      </c>
      <c r="J23" s="34">
        <v>29</v>
      </c>
      <c r="K23" s="34">
        <v>30</v>
      </c>
      <c r="L23" s="34">
        <v>31</v>
      </c>
      <c r="M23" s="34">
        <v>32</v>
      </c>
      <c r="N23" s="34">
        <v>33</v>
      </c>
      <c r="O23" s="34">
        <v>34</v>
      </c>
      <c r="P23" s="34">
        <v>35</v>
      </c>
      <c r="Q23" s="34">
        <v>36</v>
      </c>
      <c r="R23" s="34">
        <v>37</v>
      </c>
      <c r="S23" s="34">
        <v>38</v>
      </c>
      <c r="T23" s="34">
        <v>39</v>
      </c>
      <c r="U23" s="34">
        <v>40</v>
      </c>
      <c r="V23" s="34">
        <v>41</v>
      </c>
      <c r="W23" s="34">
        <v>42</v>
      </c>
      <c r="X23" s="34">
        <v>43</v>
      </c>
      <c r="Y23" s="34">
        <v>44</v>
      </c>
      <c r="Z23" s="34">
        <v>45</v>
      </c>
      <c r="AA23" s="34">
        <v>46</v>
      </c>
      <c r="AB23" s="34">
        <v>47</v>
      </c>
      <c r="AC23" s="34">
        <v>48</v>
      </c>
      <c r="AD23" s="34">
        <v>49</v>
      </c>
      <c r="AE23" s="34">
        <v>50</v>
      </c>
      <c r="AF23" s="34">
        <v>51</v>
      </c>
      <c r="AG23" s="34">
        <v>52</v>
      </c>
      <c r="AH23" s="34">
        <v>53</v>
      </c>
      <c r="AI23" s="34">
        <v>54</v>
      </c>
      <c r="AJ23" s="34">
        <v>55</v>
      </c>
      <c r="AK23" s="34">
        <v>56</v>
      </c>
      <c r="AL23" s="49">
        <v>57</v>
      </c>
      <c r="AM23" s="68"/>
      <c r="AN23" s="68"/>
      <c r="AO23" s="68"/>
      <c r="AP23" s="68"/>
      <c r="AQ23" s="68"/>
    </row>
    <row r="24" spans="1:43" ht="36" customHeight="1">
      <c r="A24" s="338"/>
      <c r="B24" s="267"/>
      <c r="C24" s="267"/>
      <c r="D24" s="292"/>
      <c r="E24" s="292"/>
      <c r="F24" s="285"/>
      <c r="G24" s="89" t="str">
        <f>MID($N$70,1,1)</f>
        <v/>
      </c>
      <c r="H24" s="90" t="str">
        <f>MID($N$70,2,1)</f>
        <v/>
      </c>
      <c r="I24" s="90" t="str">
        <f>MID($N$70,3,1)</f>
        <v/>
      </c>
      <c r="J24" s="90" t="str">
        <f>MID($N$70,4,1)</f>
        <v/>
      </c>
      <c r="K24" s="90" t="str">
        <f>MID($N$70,5,1)</f>
        <v/>
      </c>
      <c r="L24" s="90" t="str">
        <f>MID($N$70,6,1)</f>
        <v/>
      </c>
      <c r="M24" s="90" t="str">
        <f>MID($N$70,7,1)</f>
        <v/>
      </c>
      <c r="N24" s="90" t="str">
        <f>MID($N$70,8,1)</f>
        <v/>
      </c>
      <c r="O24" s="90" t="str">
        <f>MID($N$70,9,1)</f>
        <v/>
      </c>
      <c r="P24" s="90" t="str">
        <f>MID($N$70,10,1)</f>
        <v/>
      </c>
      <c r="Q24" s="90" t="str">
        <f>MID($N$70,11,1)</f>
        <v/>
      </c>
      <c r="R24" s="90" t="str">
        <f>MID($N$70,12,1)</f>
        <v/>
      </c>
      <c r="S24" s="90" t="str">
        <f>MID($N$70,13,1)</f>
        <v/>
      </c>
      <c r="T24" s="90" t="str">
        <f>MID($N$70,14,1)</f>
        <v/>
      </c>
      <c r="U24" s="90" t="str">
        <f>MID($N$70,15,1)</f>
        <v/>
      </c>
      <c r="V24" s="90" t="str">
        <f>MID($N$70,16,1)</f>
        <v/>
      </c>
      <c r="W24" s="90" t="str">
        <f>MID($N$70,17,1)</f>
        <v/>
      </c>
      <c r="X24" s="90" t="str">
        <f>MID($N$70,18,1)</f>
        <v/>
      </c>
      <c r="Y24" s="90" t="str">
        <f>MID($N$70,19,1)</f>
        <v/>
      </c>
      <c r="Z24" s="90" t="str">
        <f>MID($N$70,20,1)</f>
        <v/>
      </c>
      <c r="AA24" s="90" t="str">
        <f>MID($N$70,21,1)</f>
        <v/>
      </c>
      <c r="AB24" s="90" t="str">
        <f>MID($N$70,22,1)</f>
        <v/>
      </c>
      <c r="AC24" s="90" t="str">
        <f>MID($N$70,23,1)</f>
        <v/>
      </c>
      <c r="AD24" s="90" t="str">
        <f>MID($N$70,24,1)</f>
        <v/>
      </c>
      <c r="AE24" s="90" t="str">
        <f>MID($N$70,25,1)</f>
        <v/>
      </c>
      <c r="AF24" s="90" t="str">
        <f>MID($N$70,26,1)</f>
        <v/>
      </c>
      <c r="AG24" s="90" t="str">
        <f>MID($N$70,27,1)</f>
        <v/>
      </c>
      <c r="AH24" s="90" t="str">
        <f>MID($N$70,28,1)</f>
        <v/>
      </c>
      <c r="AI24" s="90" t="str">
        <f>MID($N$70,29,1)</f>
        <v/>
      </c>
      <c r="AJ24" s="90" t="str">
        <f>MID($N$70,30,1)</f>
        <v/>
      </c>
      <c r="AK24" s="90" t="str">
        <f>MID($N$70,31,1)</f>
        <v/>
      </c>
      <c r="AL24" s="91" t="str">
        <f>MID($N$70,32,1)</f>
        <v/>
      </c>
      <c r="AM24" s="68"/>
      <c r="AN24" s="68"/>
      <c r="AO24" s="68"/>
      <c r="AP24" s="68"/>
      <c r="AQ24" s="68"/>
    </row>
    <row r="25" spans="1:43" ht="15" customHeight="1">
      <c r="A25" s="338"/>
      <c r="B25" s="267"/>
      <c r="C25" s="267"/>
      <c r="D25" s="309" t="s">
        <v>65</v>
      </c>
      <c r="E25" s="267"/>
      <c r="F25" s="267"/>
      <c r="G25" s="50"/>
      <c r="H25" s="342" t="str">
        <f>IF(N71="","",N71)</f>
        <v/>
      </c>
      <c r="I25" s="342"/>
      <c r="J25" s="342"/>
      <c r="K25" s="342"/>
      <c r="L25" s="342"/>
      <c r="M25" s="342"/>
      <c r="N25" s="342"/>
      <c r="O25" s="342"/>
      <c r="P25" s="342"/>
      <c r="Q25" s="342"/>
      <c r="R25" s="342"/>
      <c r="S25" s="342"/>
      <c r="T25" s="342"/>
      <c r="U25" s="342"/>
      <c r="V25" s="342"/>
      <c r="W25" s="342"/>
      <c r="X25" s="342"/>
      <c r="Y25" s="342"/>
      <c r="Z25" s="342"/>
      <c r="AA25" s="342"/>
      <c r="AB25" s="342"/>
      <c r="AC25" s="342"/>
      <c r="AD25" s="342"/>
      <c r="AE25" s="342"/>
      <c r="AF25" s="342"/>
      <c r="AG25" s="342"/>
      <c r="AH25" s="342"/>
      <c r="AI25" s="342"/>
      <c r="AJ25" s="342"/>
      <c r="AK25" s="342"/>
      <c r="AL25" s="51"/>
      <c r="AM25" s="68"/>
      <c r="AN25" s="68"/>
      <c r="AO25" s="68"/>
      <c r="AP25" s="68"/>
      <c r="AQ25" s="68"/>
    </row>
    <row r="26" spans="1:43" ht="32.1" customHeight="1">
      <c r="A26" s="338"/>
      <c r="B26" s="267"/>
      <c r="C26" s="267"/>
      <c r="D26" s="309"/>
      <c r="E26" s="267"/>
      <c r="F26" s="267"/>
      <c r="G26" s="52"/>
      <c r="H26" s="352"/>
      <c r="I26" s="352"/>
      <c r="J26" s="352"/>
      <c r="K26" s="352"/>
      <c r="L26" s="352"/>
      <c r="M26" s="352"/>
      <c r="N26" s="352"/>
      <c r="O26" s="352"/>
      <c r="P26" s="352"/>
      <c r="Q26" s="352"/>
      <c r="R26" s="352"/>
      <c r="S26" s="352"/>
      <c r="T26" s="352"/>
      <c r="U26" s="352"/>
      <c r="V26" s="352"/>
      <c r="W26" s="352"/>
      <c r="X26" s="352"/>
      <c r="Y26" s="352"/>
      <c r="Z26" s="352"/>
      <c r="AA26" s="352"/>
      <c r="AB26" s="352"/>
      <c r="AC26" s="352"/>
      <c r="AD26" s="352"/>
      <c r="AE26" s="352"/>
      <c r="AF26" s="352"/>
      <c r="AG26" s="352"/>
      <c r="AH26" s="352"/>
      <c r="AI26" s="352"/>
      <c r="AJ26" s="352"/>
      <c r="AK26" s="352"/>
      <c r="AL26" s="53"/>
      <c r="AM26" s="68"/>
      <c r="AN26" s="68"/>
      <c r="AO26" s="68"/>
      <c r="AP26" s="68"/>
      <c r="AQ26" s="68"/>
    </row>
    <row r="27" spans="1:43" ht="15" customHeight="1">
      <c r="A27" s="338" t="s">
        <v>66</v>
      </c>
      <c r="B27" s="267"/>
      <c r="C27" s="267"/>
      <c r="D27" s="309" t="s">
        <v>67</v>
      </c>
      <c r="E27" s="267"/>
      <c r="F27" s="267"/>
      <c r="G27" s="32">
        <v>19</v>
      </c>
      <c r="H27" s="34">
        <v>20</v>
      </c>
      <c r="I27" s="34">
        <v>21</v>
      </c>
      <c r="J27" s="34">
        <v>22</v>
      </c>
      <c r="K27" s="34">
        <v>23</v>
      </c>
      <c r="L27" s="34">
        <v>24</v>
      </c>
      <c r="M27" s="34">
        <v>25</v>
      </c>
      <c r="N27" s="34">
        <v>26</v>
      </c>
      <c r="O27" s="34">
        <v>27</v>
      </c>
      <c r="P27" s="34">
        <v>28</v>
      </c>
      <c r="Q27" s="34">
        <v>29</v>
      </c>
      <c r="R27" s="34">
        <v>30</v>
      </c>
      <c r="S27" s="34">
        <v>31</v>
      </c>
      <c r="T27" s="34">
        <v>32</v>
      </c>
      <c r="U27" s="34">
        <v>33</v>
      </c>
      <c r="V27" s="34">
        <v>34</v>
      </c>
      <c r="W27" s="34">
        <v>35</v>
      </c>
      <c r="X27" s="34">
        <v>36</v>
      </c>
      <c r="Y27" s="34">
        <v>37</v>
      </c>
      <c r="Z27" s="34">
        <v>38</v>
      </c>
      <c r="AA27" s="34">
        <v>39</v>
      </c>
      <c r="AB27" s="34">
        <v>40</v>
      </c>
      <c r="AC27" s="34">
        <v>41</v>
      </c>
      <c r="AD27" s="34">
        <v>42</v>
      </c>
      <c r="AE27" s="34">
        <v>43</v>
      </c>
      <c r="AF27" s="34">
        <v>44</v>
      </c>
      <c r="AG27" s="34">
        <v>45</v>
      </c>
      <c r="AH27" s="34">
        <v>46</v>
      </c>
      <c r="AI27" s="34">
        <v>47</v>
      </c>
      <c r="AJ27" s="34">
        <v>48</v>
      </c>
      <c r="AK27" s="34">
        <v>49</v>
      </c>
      <c r="AL27" s="49">
        <v>50</v>
      </c>
      <c r="AM27" s="68"/>
      <c r="AN27" s="68"/>
      <c r="AO27" s="68"/>
      <c r="AP27" s="68"/>
      <c r="AQ27" s="68"/>
    </row>
    <row r="28" spans="1:43" ht="36" customHeight="1">
      <c r="A28" s="338"/>
      <c r="B28" s="267"/>
      <c r="C28" s="267"/>
      <c r="D28" s="309"/>
      <c r="E28" s="267"/>
      <c r="F28" s="267"/>
      <c r="G28" s="89" t="str">
        <f>MID($N$72,1,1)</f>
        <v/>
      </c>
      <c r="H28" s="90" t="str">
        <f>MID($N$72,2,1)</f>
        <v/>
      </c>
      <c r="I28" s="90" t="str">
        <f>MID($N$72,3,1)</f>
        <v/>
      </c>
      <c r="J28" s="90" t="str">
        <f>MID($N$72,4,1)</f>
        <v/>
      </c>
      <c r="K28" s="90" t="str">
        <f>MID($N$72,5,1)</f>
        <v/>
      </c>
      <c r="L28" s="90" t="str">
        <f>MID($N$72,6,1)</f>
        <v/>
      </c>
      <c r="M28" s="90" t="str">
        <f>MID($N$72,7,1)</f>
        <v/>
      </c>
      <c r="N28" s="90" t="str">
        <f>MID($N$72,8,1)</f>
        <v/>
      </c>
      <c r="O28" s="90" t="str">
        <f>MID($N$72,9,1)</f>
        <v/>
      </c>
      <c r="P28" s="90" t="str">
        <f>MID($N$72,10,1)</f>
        <v/>
      </c>
      <c r="Q28" s="90" t="str">
        <f>MID($N$72,11,1)</f>
        <v/>
      </c>
      <c r="R28" s="90" t="str">
        <f>MID($N$72,12,1)</f>
        <v/>
      </c>
      <c r="S28" s="90" t="str">
        <f>MID($N$72,13,1)</f>
        <v/>
      </c>
      <c r="T28" s="90" t="str">
        <f>MID($N$72,14,1)</f>
        <v/>
      </c>
      <c r="U28" s="90" t="str">
        <f>MID($N$72,15,1)</f>
        <v/>
      </c>
      <c r="V28" s="90" t="str">
        <f>MID($N$72,16,1)</f>
        <v/>
      </c>
      <c r="W28" s="90" t="str">
        <f>MID($N$72,17,1)</f>
        <v/>
      </c>
      <c r="X28" s="90" t="str">
        <f>MID($N$72,18,1)</f>
        <v/>
      </c>
      <c r="Y28" s="90" t="str">
        <f>MID($N$72,19,1)</f>
        <v/>
      </c>
      <c r="Z28" s="90" t="str">
        <f>MID($N$72,20,1)</f>
        <v/>
      </c>
      <c r="AA28" s="90" t="str">
        <f>MID($N$72,21,1)</f>
        <v/>
      </c>
      <c r="AB28" s="90" t="str">
        <f>MID($N$72,22,1)</f>
        <v/>
      </c>
      <c r="AC28" s="90" t="str">
        <f>MID($N$72,23,1)</f>
        <v/>
      </c>
      <c r="AD28" s="90" t="str">
        <f>MID($N$72,24,1)</f>
        <v/>
      </c>
      <c r="AE28" s="90" t="str">
        <f>MID($N$72,25,1)</f>
        <v/>
      </c>
      <c r="AF28" s="90" t="str">
        <f>MID($N$72,26,1)</f>
        <v/>
      </c>
      <c r="AG28" s="90" t="str">
        <f>MID($N$72,27,1)</f>
        <v/>
      </c>
      <c r="AH28" s="90" t="str">
        <f>MID($N$72,28,1)</f>
        <v/>
      </c>
      <c r="AI28" s="90" t="str">
        <f>MID($N$72,29,1)</f>
        <v/>
      </c>
      <c r="AJ28" s="90" t="str">
        <f>MID($N$72,30,1)</f>
        <v/>
      </c>
      <c r="AK28" s="90" t="str">
        <f>MID($N$72,31,1)</f>
        <v/>
      </c>
      <c r="AL28" s="91" t="str">
        <f>MID($N$72,32,1)</f>
        <v/>
      </c>
      <c r="AM28" s="68"/>
      <c r="AN28" s="68"/>
      <c r="AO28" s="68"/>
      <c r="AP28" s="68"/>
      <c r="AQ28" s="68"/>
    </row>
    <row r="29" spans="1:43" ht="15" customHeight="1">
      <c r="A29" s="338"/>
      <c r="B29" s="267"/>
      <c r="C29" s="267"/>
      <c r="D29" s="309" t="s">
        <v>68</v>
      </c>
      <c r="E29" s="267"/>
      <c r="F29" s="267"/>
      <c r="G29" s="54"/>
      <c r="H29" s="339" t="str">
        <f>IF(N73="","",N73)</f>
        <v/>
      </c>
      <c r="I29" s="339"/>
      <c r="J29" s="339"/>
      <c r="K29" s="339"/>
      <c r="L29" s="339"/>
      <c r="M29" s="339"/>
      <c r="N29" s="339"/>
      <c r="O29" s="339"/>
      <c r="P29" s="339"/>
      <c r="Q29" s="339"/>
      <c r="R29" s="339"/>
      <c r="S29" s="339"/>
      <c r="T29" s="339"/>
      <c r="U29" s="339"/>
      <c r="V29" s="339"/>
      <c r="W29" s="339"/>
      <c r="X29" s="339"/>
      <c r="Y29" s="339"/>
      <c r="Z29" s="339"/>
      <c r="AA29" s="339"/>
      <c r="AB29" s="339"/>
      <c r="AC29" s="339"/>
      <c r="AD29" s="339"/>
      <c r="AE29" s="339"/>
      <c r="AF29" s="339"/>
      <c r="AG29" s="339"/>
      <c r="AH29" s="339"/>
      <c r="AI29" s="339"/>
      <c r="AJ29" s="339"/>
      <c r="AK29" s="339"/>
      <c r="AL29" s="55"/>
      <c r="AM29" s="68"/>
      <c r="AN29" s="68"/>
      <c r="AO29" s="68"/>
      <c r="AP29" s="68"/>
      <c r="AQ29" s="68"/>
    </row>
    <row r="30" spans="1:43" ht="32.1" customHeight="1">
      <c r="A30" s="338"/>
      <c r="B30" s="267"/>
      <c r="C30" s="267"/>
      <c r="D30" s="309"/>
      <c r="E30" s="267"/>
      <c r="F30" s="267"/>
      <c r="G30" s="56"/>
      <c r="H30" s="340"/>
      <c r="I30" s="340"/>
      <c r="J30" s="340"/>
      <c r="K30" s="340"/>
      <c r="L30" s="340"/>
      <c r="M30" s="340"/>
      <c r="N30" s="340"/>
      <c r="O30" s="340"/>
      <c r="P30" s="340"/>
      <c r="Q30" s="340"/>
      <c r="R30" s="340"/>
      <c r="S30" s="340"/>
      <c r="T30" s="340"/>
      <c r="U30" s="340"/>
      <c r="V30" s="340"/>
      <c r="W30" s="340"/>
      <c r="X30" s="340"/>
      <c r="Y30" s="340"/>
      <c r="Z30" s="340"/>
      <c r="AA30" s="340"/>
      <c r="AB30" s="340"/>
      <c r="AC30" s="340"/>
      <c r="AD30" s="340"/>
      <c r="AE30" s="340"/>
      <c r="AF30" s="340"/>
      <c r="AG30" s="340"/>
      <c r="AH30" s="340"/>
      <c r="AI30" s="340"/>
      <c r="AJ30" s="340"/>
      <c r="AK30" s="340"/>
      <c r="AL30" s="57"/>
      <c r="AM30" s="68"/>
      <c r="AN30" s="68"/>
      <c r="AO30" s="68"/>
      <c r="AP30" s="68"/>
      <c r="AQ30" s="68"/>
    </row>
    <row r="31" spans="1:43" ht="15" customHeight="1">
      <c r="A31" s="338" t="s">
        <v>69</v>
      </c>
      <c r="B31" s="267"/>
      <c r="C31" s="267"/>
      <c r="D31" s="309" t="s">
        <v>70</v>
      </c>
      <c r="E31" s="267"/>
      <c r="F31" s="267"/>
      <c r="G31" s="32">
        <v>19</v>
      </c>
      <c r="H31" s="34">
        <v>20</v>
      </c>
      <c r="I31" s="34">
        <v>21</v>
      </c>
      <c r="J31" s="34">
        <v>22</v>
      </c>
      <c r="K31" s="34">
        <v>23</v>
      </c>
      <c r="L31" s="34">
        <v>24</v>
      </c>
      <c r="M31" s="34">
        <v>25</v>
      </c>
      <c r="N31" s="34">
        <v>26</v>
      </c>
      <c r="O31" s="34">
        <v>27</v>
      </c>
      <c r="P31" s="34">
        <v>28</v>
      </c>
      <c r="Q31" s="34">
        <v>29</v>
      </c>
      <c r="R31" s="34">
        <v>30</v>
      </c>
      <c r="S31" s="34">
        <v>31</v>
      </c>
      <c r="T31" s="34">
        <v>32</v>
      </c>
      <c r="U31" s="34">
        <v>33</v>
      </c>
      <c r="V31" s="34">
        <v>34</v>
      </c>
      <c r="W31" s="34">
        <v>35</v>
      </c>
      <c r="X31" s="34">
        <v>36</v>
      </c>
      <c r="Y31" s="34">
        <v>37</v>
      </c>
      <c r="Z31" s="34">
        <v>38</v>
      </c>
      <c r="AA31" s="34">
        <v>39</v>
      </c>
      <c r="AB31" s="34">
        <v>40</v>
      </c>
      <c r="AC31" s="34">
        <v>41</v>
      </c>
      <c r="AD31" s="34">
        <v>42</v>
      </c>
      <c r="AE31" s="34">
        <v>43</v>
      </c>
      <c r="AF31" s="34">
        <v>44</v>
      </c>
      <c r="AG31" s="34">
        <v>45</v>
      </c>
      <c r="AH31" s="34">
        <v>46</v>
      </c>
      <c r="AI31" s="34">
        <v>47</v>
      </c>
      <c r="AJ31" s="34">
        <v>48</v>
      </c>
      <c r="AK31" s="34">
        <v>49</v>
      </c>
      <c r="AL31" s="49">
        <v>50</v>
      </c>
      <c r="AM31" s="68"/>
      <c r="AN31" s="68"/>
      <c r="AO31" s="68"/>
      <c r="AP31" s="68"/>
      <c r="AQ31" s="68"/>
    </row>
    <row r="32" spans="1:43" ht="36" customHeight="1">
      <c r="A32" s="338"/>
      <c r="B32" s="267"/>
      <c r="C32" s="267"/>
      <c r="D32" s="309"/>
      <c r="E32" s="267"/>
      <c r="F32" s="267"/>
      <c r="G32" s="89" t="str">
        <f>MID($N$74,1,1)</f>
        <v/>
      </c>
      <c r="H32" s="90" t="str">
        <f>MID($N$74,2,1)</f>
        <v/>
      </c>
      <c r="I32" s="90" t="str">
        <f>MID($N$74,3,1)</f>
        <v/>
      </c>
      <c r="J32" s="90" t="str">
        <f>MID($N$74,4,1)</f>
        <v/>
      </c>
      <c r="K32" s="90" t="str">
        <f>MID($N$74,5,1)</f>
        <v/>
      </c>
      <c r="L32" s="90" t="str">
        <f>MID($N$74,6,1)</f>
        <v/>
      </c>
      <c r="M32" s="90" t="str">
        <f>MID($N$74,7,1)</f>
        <v/>
      </c>
      <c r="N32" s="90" t="str">
        <f>MID($N$74,8,1)</f>
        <v/>
      </c>
      <c r="O32" s="90" t="str">
        <f>MID($N$74,9,1)</f>
        <v/>
      </c>
      <c r="P32" s="90" t="str">
        <f>MID($N$74,10,1)</f>
        <v/>
      </c>
      <c r="Q32" s="90" t="str">
        <f>MID($N$74,11,1)</f>
        <v/>
      </c>
      <c r="R32" s="90" t="str">
        <f>MID($N$74,12,1)</f>
        <v/>
      </c>
      <c r="S32" s="90" t="str">
        <f>MID($N$74,13,1)</f>
        <v/>
      </c>
      <c r="T32" s="90" t="str">
        <f>MID($N$74,14,1)</f>
        <v/>
      </c>
      <c r="U32" s="90" t="str">
        <f>MID($N$74,15,1)</f>
        <v/>
      </c>
      <c r="V32" s="90" t="str">
        <f>MID($N$74,16,1)</f>
        <v/>
      </c>
      <c r="W32" s="90" t="str">
        <f>MID($N$74,17,1)</f>
        <v/>
      </c>
      <c r="X32" s="90" t="str">
        <f>MID($N$74,18,1)</f>
        <v/>
      </c>
      <c r="Y32" s="90" t="str">
        <f>MID($N$74,19,1)</f>
        <v/>
      </c>
      <c r="Z32" s="90" t="str">
        <f>MID($N$74,20,1)</f>
        <v/>
      </c>
      <c r="AA32" s="90" t="str">
        <f>MID($N$74,21,1)</f>
        <v/>
      </c>
      <c r="AB32" s="90" t="str">
        <f>MID($N$74,22,1)</f>
        <v/>
      </c>
      <c r="AC32" s="90" t="str">
        <f>MID($N$74,23,1)</f>
        <v/>
      </c>
      <c r="AD32" s="90" t="str">
        <f>MID($N$74,24,1)</f>
        <v/>
      </c>
      <c r="AE32" s="90" t="str">
        <f>MID($N$74,25,1)</f>
        <v/>
      </c>
      <c r="AF32" s="90" t="str">
        <f>MID($N$74,26,1)</f>
        <v/>
      </c>
      <c r="AG32" s="90" t="str">
        <f>MID($N$74,27,1)</f>
        <v/>
      </c>
      <c r="AH32" s="90" t="str">
        <f>MID($N$74,28,1)</f>
        <v/>
      </c>
      <c r="AI32" s="90" t="str">
        <f>MID($N$74,29,1)</f>
        <v/>
      </c>
      <c r="AJ32" s="90" t="str">
        <f>MID($N$74,30,1)</f>
        <v/>
      </c>
      <c r="AK32" s="90" t="str">
        <f>MID($N$74,31,1)</f>
        <v/>
      </c>
      <c r="AL32" s="91" t="str">
        <f>MID($N$74,32,1)</f>
        <v/>
      </c>
      <c r="AM32" s="68"/>
      <c r="AN32" s="68"/>
      <c r="AO32" s="68"/>
      <c r="AP32" s="68"/>
      <c r="AQ32" s="68"/>
    </row>
    <row r="33" spans="1:43" ht="15" customHeight="1">
      <c r="A33" s="338"/>
      <c r="B33" s="267"/>
      <c r="C33" s="267"/>
      <c r="D33" s="309" t="s">
        <v>71</v>
      </c>
      <c r="E33" s="267"/>
      <c r="F33" s="267"/>
      <c r="G33" s="54"/>
      <c r="H33" s="342" t="str">
        <f>IF(N75="","",N75)</f>
        <v/>
      </c>
      <c r="I33" s="342"/>
      <c r="J33" s="342"/>
      <c r="K33" s="342"/>
      <c r="L33" s="342"/>
      <c r="M33" s="342"/>
      <c r="N33" s="342"/>
      <c r="O33" s="342"/>
      <c r="P33" s="342"/>
      <c r="Q33" s="342"/>
      <c r="R33" s="342"/>
      <c r="S33" s="342"/>
      <c r="T33" s="342"/>
      <c r="U33" s="342"/>
      <c r="V33" s="342"/>
      <c r="W33" s="342"/>
      <c r="X33" s="342"/>
      <c r="Y33" s="342"/>
      <c r="Z33" s="342"/>
      <c r="AA33" s="342"/>
      <c r="AB33" s="342"/>
      <c r="AC33" s="342"/>
      <c r="AD33" s="342"/>
      <c r="AE33" s="342"/>
      <c r="AF33" s="342"/>
      <c r="AG33" s="342"/>
      <c r="AH33" s="342"/>
      <c r="AI33" s="342"/>
      <c r="AJ33" s="342"/>
      <c r="AK33" s="342"/>
      <c r="AL33" s="55"/>
      <c r="AM33" s="68"/>
      <c r="AN33" s="68"/>
      <c r="AO33" s="68"/>
      <c r="AP33" s="68"/>
      <c r="AQ33" s="68"/>
    </row>
    <row r="34" spans="1:43" ht="32.1" customHeight="1" thickBot="1">
      <c r="A34" s="341"/>
      <c r="B34" s="268"/>
      <c r="C34" s="268"/>
      <c r="D34" s="310"/>
      <c r="E34" s="268"/>
      <c r="F34" s="268"/>
      <c r="G34" s="58"/>
      <c r="H34" s="343"/>
      <c r="I34" s="343"/>
      <c r="J34" s="343"/>
      <c r="K34" s="343"/>
      <c r="L34" s="343"/>
      <c r="M34" s="343"/>
      <c r="N34" s="343"/>
      <c r="O34" s="343"/>
      <c r="P34" s="343"/>
      <c r="Q34" s="343"/>
      <c r="R34" s="343"/>
      <c r="S34" s="343"/>
      <c r="T34" s="343"/>
      <c r="U34" s="343"/>
      <c r="V34" s="343"/>
      <c r="W34" s="343"/>
      <c r="X34" s="343"/>
      <c r="Y34" s="343"/>
      <c r="Z34" s="343"/>
      <c r="AA34" s="343"/>
      <c r="AB34" s="343"/>
      <c r="AC34" s="343"/>
      <c r="AD34" s="343"/>
      <c r="AE34" s="343"/>
      <c r="AF34" s="343"/>
      <c r="AG34" s="343"/>
      <c r="AH34" s="343"/>
      <c r="AI34" s="343"/>
      <c r="AJ34" s="343"/>
      <c r="AK34" s="343"/>
      <c r="AL34" s="59"/>
      <c r="AM34" s="68"/>
      <c r="AN34" s="68"/>
      <c r="AO34" s="68"/>
      <c r="AP34" s="68"/>
      <c r="AQ34" s="68"/>
    </row>
    <row r="35" spans="1:43" ht="24.95" customHeight="1" thickBot="1">
      <c r="A35" s="68"/>
      <c r="B35" s="68"/>
      <c r="C35" s="68"/>
      <c r="D35" s="68"/>
      <c r="E35" s="68"/>
      <c r="F35" s="68"/>
      <c r="G35" s="68"/>
      <c r="H35" s="68"/>
      <c r="I35" s="68"/>
      <c r="J35" s="68"/>
      <c r="K35" s="68"/>
      <c r="L35" s="68"/>
      <c r="M35" s="68"/>
      <c r="N35" s="68"/>
      <c r="O35" s="68"/>
      <c r="P35" s="68"/>
      <c r="Q35" s="68"/>
      <c r="R35" s="68"/>
      <c r="S35" s="68"/>
      <c r="T35" s="68"/>
      <c r="U35" s="68"/>
      <c r="V35" s="68"/>
      <c r="W35" s="68"/>
      <c r="X35" s="68"/>
      <c r="Y35" s="68"/>
      <c r="Z35" s="68"/>
      <c r="AA35" s="68"/>
      <c r="AB35" s="68"/>
      <c r="AC35" s="68"/>
      <c r="AD35" s="68"/>
      <c r="AE35" s="68"/>
      <c r="AF35" s="68"/>
      <c r="AG35" s="68"/>
      <c r="AH35" s="68"/>
      <c r="AI35" s="68"/>
      <c r="AJ35" s="68"/>
      <c r="AK35" s="68"/>
      <c r="AL35" s="68"/>
      <c r="AM35" s="69"/>
      <c r="AN35" s="69"/>
      <c r="AO35" s="69"/>
      <c r="AP35" s="69"/>
      <c r="AQ35" s="69"/>
    </row>
    <row r="36" spans="1:43" ht="27.95" customHeight="1" thickBot="1">
      <c r="A36" s="311" t="s">
        <v>72</v>
      </c>
      <c r="B36" s="312"/>
      <c r="C36" s="312"/>
      <c r="D36" s="312"/>
      <c r="E36" s="312"/>
      <c r="F36" s="312"/>
      <c r="G36" s="312"/>
      <c r="H36" s="312"/>
      <c r="I36" s="312"/>
      <c r="J36" s="312"/>
      <c r="K36" s="312"/>
      <c r="L36" s="312"/>
      <c r="M36" s="312"/>
      <c r="N36" s="312"/>
      <c r="O36" s="312"/>
      <c r="P36" s="312"/>
      <c r="Q36" s="312"/>
      <c r="R36" s="312"/>
      <c r="S36" s="312"/>
      <c r="T36" s="312"/>
      <c r="U36" s="312"/>
      <c r="V36" s="312"/>
      <c r="W36" s="312"/>
      <c r="X36" s="312"/>
      <c r="Y36" s="312"/>
      <c r="Z36" s="313"/>
      <c r="AA36" s="68"/>
      <c r="AB36" s="68"/>
      <c r="AC36" s="68"/>
      <c r="AD36" s="68"/>
      <c r="AE36" s="68"/>
      <c r="AF36" s="68"/>
      <c r="AG36" s="68"/>
      <c r="AH36" s="68"/>
      <c r="AI36" s="68"/>
      <c r="AJ36" s="68"/>
      <c r="AK36" s="68"/>
      <c r="AL36" s="68"/>
      <c r="AM36" s="68"/>
      <c r="AN36" s="68"/>
      <c r="AO36" s="68"/>
      <c r="AP36" s="68"/>
      <c r="AQ36" s="68"/>
    </row>
    <row r="37" spans="1:43" ht="12" customHeight="1" thickBot="1">
      <c r="A37" s="68"/>
      <c r="B37" s="69"/>
      <c r="C37" s="69"/>
      <c r="D37" s="69"/>
      <c r="E37" s="69"/>
      <c r="F37" s="69"/>
      <c r="G37" s="69"/>
      <c r="H37" s="69"/>
      <c r="I37" s="69"/>
      <c r="J37" s="69"/>
      <c r="K37" s="69"/>
      <c r="L37" s="69"/>
      <c r="M37" s="69"/>
      <c r="N37" s="69"/>
      <c r="O37" s="69"/>
      <c r="P37" s="69"/>
      <c r="Q37" s="69"/>
      <c r="R37" s="69"/>
      <c r="S37" s="69"/>
      <c r="T37" s="69"/>
      <c r="U37" s="69"/>
      <c r="V37" s="69"/>
      <c r="W37" s="69"/>
      <c r="X37" s="69"/>
      <c r="Y37" s="69"/>
      <c r="Z37" s="69"/>
      <c r="AA37" s="69"/>
      <c r="AB37" s="69"/>
      <c r="AC37" s="69"/>
      <c r="AD37" s="69"/>
      <c r="AE37" s="69"/>
      <c r="AF37" s="69"/>
      <c r="AG37" s="69"/>
      <c r="AH37" s="69"/>
      <c r="AI37" s="69"/>
      <c r="AJ37" s="69"/>
      <c r="AK37" s="69"/>
      <c r="AL37" s="69"/>
      <c r="AM37" s="69"/>
      <c r="AN37" s="69"/>
      <c r="AO37" s="69"/>
      <c r="AP37" s="69"/>
      <c r="AQ37" s="69"/>
    </row>
    <row r="38" spans="1:43" ht="15.95" customHeight="1">
      <c r="A38" s="314" t="s">
        <v>73</v>
      </c>
      <c r="B38" s="288"/>
      <c r="C38" s="283"/>
      <c r="D38" s="355" t="s">
        <v>74</v>
      </c>
      <c r="E38" s="345"/>
      <c r="F38" s="345"/>
      <c r="G38" s="345"/>
      <c r="H38" s="345"/>
      <c r="I38" s="345"/>
      <c r="J38" s="345"/>
      <c r="K38" s="345"/>
      <c r="L38" s="345"/>
      <c r="M38" s="345"/>
      <c r="N38" s="345"/>
      <c r="O38" s="345"/>
      <c r="P38" s="345"/>
      <c r="Q38" s="345"/>
      <c r="R38" s="345"/>
      <c r="S38" s="345"/>
      <c r="T38" s="345"/>
      <c r="U38" s="345"/>
      <c r="V38" s="345"/>
      <c r="W38" s="345"/>
      <c r="X38" s="345"/>
      <c r="Y38" s="345"/>
      <c r="Z38" s="346"/>
      <c r="AA38" s="356" t="s">
        <v>75</v>
      </c>
      <c r="AB38" s="356"/>
      <c r="AC38" s="356"/>
      <c r="AD38" s="356"/>
      <c r="AE38" s="356"/>
      <c r="AF38" s="356"/>
      <c r="AG38" s="356"/>
      <c r="AH38" s="355" t="s">
        <v>76</v>
      </c>
      <c r="AI38" s="345"/>
      <c r="AJ38" s="345"/>
      <c r="AK38" s="345"/>
      <c r="AL38" s="345"/>
      <c r="AM38" s="345"/>
      <c r="AN38" s="345"/>
      <c r="AO38" s="345"/>
      <c r="AP38" s="345"/>
      <c r="AQ38" s="357"/>
    </row>
    <row r="39" spans="1:43" ht="32.1" customHeight="1">
      <c r="A39" s="354"/>
      <c r="B39" s="290"/>
      <c r="C39" s="284"/>
      <c r="D39" s="303" t="s">
        <v>77</v>
      </c>
      <c r="E39" s="304"/>
      <c r="F39" s="304"/>
      <c r="G39" s="304"/>
      <c r="H39" s="304"/>
      <c r="I39" s="304"/>
      <c r="J39" s="304"/>
      <c r="K39" s="304"/>
      <c r="L39" s="304"/>
      <c r="M39" s="304"/>
      <c r="N39" s="304"/>
      <c r="O39" s="304"/>
      <c r="P39" s="304"/>
      <c r="Q39" s="304"/>
      <c r="R39" s="304"/>
      <c r="S39" s="304"/>
      <c r="T39" s="304"/>
      <c r="U39" s="304"/>
      <c r="V39" s="304"/>
      <c r="W39" s="304"/>
      <c r="X39" s="304"/>
      <c r="Y39" s="304"/>
      <c r="Z39" s="358"/>
      <c r="AA39" s="60" t="s">
        <v>45</v>
      </c>
      <c r="AB39" s="359" t="s">
        <v>46</v>
      </c>
      <c r="AC39" s="359"/>
      <c r="AD39" s="359" t="s">
        <v>47</v>
      </c>
      <c r="AE39" s="359"/>
      <c r="AF39" s="359" t="s">
        <v>48</v>
      </c>
      <c r="AG39" s="359"/>
      <c r="AH39" s="360" t="s">
        <v>78</v>
      </c>
      <c r="AI39" s="361"/>
      <c r="AJ39" s="361"/>
      <c r="AK39" s="361"/>
      <c r="AL39" s="361"/>
      <c r="AM39" s="361"/>
      <c r="AN39" s="361"/>
      <c r="AO39" s="361"/>
      <c r="AP39" s="361"/>
      <c r="AQ39" s="362"/>
    </row>
    <row r="40" spans="1:43" ht="15" customHeight="1">
      <c r="A40" s="354"/>
      <c r="B40" s="290"/>
      <c r="C40" s="284"/>
      <c r="D40" s="267" t="s">
        <v>79</v>
      </c>
      <c r="E40" s="267"/>
      <c r="F40" s="267"/>
      <c r="G40" s="32">
        <v>19</v>
      </c>
      <c r="H40" s="34">
        <v>20</v>
      </c>
      <c r="I40" s="34">
        <v>21</v>
      </c>
      <c r="J40" s="34">
        <v>22</v>
      </c>
      <c r="K40" s="34">
        <v>23</v>
      </c>
      <c r="L40" s="34">
        <v>24</v>
      </c>
      <c r="M40" s="34">
        <v>25</v>
      </c>
      <c r="N40" s="34">
        <v>26</v>
      </c>
      <c r="O40" s="34">
        <v>27</v>
      </c>
      <c r="P40" s="34">
        <v>28</v>
      </c>
      <c r="Q40" s="34">
        <v>29</v>
      </c>
      <c r="R40" s="34">
        <v>30</v>
      </c>
      <c r="S40" s="34">
        <v>31</v>
      </c>
      <c r="T40" s="34">
        <v>32</v>
      </c>
      <c r="U40" s="34">
        <v>33</v>
      </c>
      <c r="V40" s="34">
        <v>34</v>
      </c>
      <c r="W40" s="34">
        <v>35</v>
      </c>
      <c r="X40" s="34">
        <v>36</v>
      </c>
      <c r="Y40" s="34">
        <v>37</v>
      </c>
      <c r="Z40" s="33">
        <v>38</v>
      </c>
      <c r="AA40" s="39">
        <v>39</v>
      </c>
      <c r="AB40" s="32">
        <v>40</v>
      </c>
      <c r="AC40" s="33">
        <v>41</v>
      </c>
      <c r="AD40" s="32">
        <v>42</v>
      </c>
      <c r="AE40" s="33">
        <v>43</v>
      </c>
      <c r="AF40" s="32">
        <v>44</v>
      </c>
      <c r="AG40" s="33">
        <v>45</v>
      </c>
      <c r="AH40" s="32">
        <v>46</v>
      </c>
      <c r="AI40" s="34">
        <v>47</v>
      </c>
      <c r="AJ40" s="34">
        <v>48</v>
      </c>
      <c r="AK40" s="34">
        <v>49</v>
      </c>
      <c r="AL40" s="34">
        <v>50</v>
      </c>
      <c r="AM40" s="34">
        <v>51</v>
      </c>
      <c r="AN40" s="34">
        <v>52</v>
      </c>
      <c r="AO40" s="34">
        <v>53</v>
      </c>
      <c r="AP40" s="34">
        <v>54</v>
      </c>
      <c r="AQ40" s="49">
        <v>55</v>
      </c>
    </row>
    <row r="41" spans="1:43" ht="36" customHeight="1" thickBot="1">
      <c r="A41" s="315"/>
      <c r="B41" s="316"/>
      <c r="C41" s="317"/>
      <c r="D41" s="268"/>
      <c r="E41" s="268"/>
      <c r="F41" s="268"/>
      <c r="G41" s="86" t="str">
        <f>MID($N$77,1,1)</f>
        <v/>
      </c>
      <c r="H41" s="87" t="str">
        <f>MID($N$77,2,1)</f>
        <v/>
      </c>
      <c r="I41" s="87" t="str">
        <f>MID($N$77,3,1)</f>
        <v/>
      </c>
      <c r="J41" s="87" t="str">
        <f>MID($N$77,4,1)</f>
        <v/>
      </c>
      <c r="K41" s="87" t="str">
        <f>MID($N$77,5,1)</f>
        <v/>
      </c>
      <c r="L41" s="87" t="str">
        <f>MID($N$77,6,1)</f>
        <v/>
      </c>
      <c r="M41" s="87" t="str">
        <f>MID($N$77,7,1)</f>
        <v/>
      </c>
      <c r="N41" s="87" t="str">
        <f>MID($N$77,8,1)</f>
        <v/>
      </c>
      <c r="O41" s="87" t="str">
        <f>MID($N$77,9,1)</f>
        <v/>
      </c>
      <c r="P41" s="87" t="str">
        <f>MID($N$77,10,1)</f>
        <v/>
      </c>
      <c r="Q41" s="87" t="str">
        <f>MID($N$77,11,1)</f>
        <v/>
      </c>
      <c r="R41" s="87" t="str">
        <f>MID($N$77,12,1)</f>
        <v/>
      </c>
      <c r="S41" s="87" t="str">
        <f>MID($N$77,13,1)</f>
        <v/>
      </c>
      <c r="T41" s="87" t="str">
        <f>MID($N$77,14,1)</f>
        <v/>
      </c>
      <c r="U41" s="87" t="str">
        <f>MID($N$77,15,1)</f>
        <v/>
      </c>
      <c r="V41" s="87" t="str">
        <f>MID($N$77,16,1)</f>
        <v/>
      </c>
      <c r="W41" s="87" t="str">
        <f>MID($N$77,17,1)</f>
        <v/>
      </c>
      <c r="X41" s="87" t="str">
        <f>MID($N$77,18,1)</f>
        <v/>
      </c>
      <c r="Y41" s="87" t="str">
        <f>MID($N$77,19,1)</f>
        <v/>
      </c>
      <c r="Z41" s="88" t="str">
        <f>MID($N$77,20,1)</f>
        <v/>
      </c>
      <c r="AA41" s="77" t="str">
        <f>MID($N$79,1,1)</f>
        <v/>
      </c>
      <c r="AB41" s="74" t="str">
        <f>MID($N$79,2,1)</f>
        <v/>
      </c>
      <c r="AC41" s="75" t="str">
        <f>MID($N$79,3,1)</f>
        <v/>
      </c>
      <c r="AD41" s="74" t="str">
        <f>MID($N$79,4,1)</f>
        <v/>
      </c>
      <c r="AE41" s="75" t="str">
        <f>MID($N$79,5,1)</f>
        <v/>
      </c>
      <c r="AF41" s="74" t="str">
        <f>MID($N$79,6,1)</f>
        <v/>
      </c>
      <c r="AG41" s="75" t="str">
        <f>MID($N$79,7,1)</f>
        <v/>
      </c>
      <c r="AH41" s="74" t="str">
        <f>MID($N$80,1,1)</f>
        <v/>
      </c>
      <c r="AI41" s="76" t="str">
        <f>MID($N$80,2,1)</f>
        <v/>
      </c>
      <c r="AJ41" s="76" t="str">
        <f>MID($N$80,3,1)</f>
        <v/>
      </c>
      <c r="AK41" s="76" t="str">
        <f>MID($N$80,4,1)</f>
        <v/>
      </c>
      <c r="AL41" s="76" t="str">
        <f>MID($N$80,5,1)</f>
        <v/>
      </c>
      <c r="AM41" s="76" t="str">
        <f>MID($N$80,6,1)</f>
        <v/>
      </c>
      <c r="AN41" s="76" t="str">
        <f>MID($N$80,7,1)</f>
        <v/>
      </c>
      <c r="AO41" s="76" t="str">
        <f>MID($N$80,8,1)</f>
        <v/>
      </c>
      <c r="AP41" s="76" t="str">
        <f>MID($N$80,9,1)</f>
        <v/>
      </c>
      <c r="AQ41" s="82" t="str">
        <f>MID($N$80,10,1)</f>
        <v/>
      </c>
    </row>
    <row r="42" spans="1:43" ht="12" customHeight="1" thickBot="1">
      <c r="A42" s="68"/>
      <c r="B42" s="68"/>
      <c r="C42" s="68"/>
      <c r="D42" s="68"/>
      <c r="E42" s="68"/>
      <c r="F42" s="68"/>
      <c r="G42" s="68"/>
      <c r="H42" s="68"/>
      <c r="I42" s="68"/>
      <c r="J42" s="68"/>
      <c r="K42" s="68"/>
      <c r="L42" s="68"/>
      <c r="M42" s="68"/>
      <c r="N42" s="68"/>
      <c r="O42" s="68"/>
      <c r="P42" s="68"/>
      <c r="Q42" s="68"/>
      <c r="R42" s="68"/>
      <c r="S42" s="68"/>
      <c r="T42" s="68"/>
      <c r="U42" s="68"/>
      <c r="V42" s="68"/>
      <c r="W42" s="68"/>
      <c r="X42" s="68"/>
      <c r="Y42" s="68"/>
      <c r="Z42" s="68"/>
      <c r="AA42" s="68"/>
      <c r="AB42" s="68"/>
      <c r="AC42" s="68"/>
      <c r="AD42" s="68"/>
      <c r="AE42" s="68"/>
      <c r="AF42" s="68"/>
      <c r="AG42" s="68"/>
      <c r="AH42" s="68"/>
      <c r="AI42" s="68"/>
      <c r="AJ42" s="68"/>
      <c r="AK42" s="68"/>
      <c r="AL42" s="68"/>
      <c r="AM42" s="68"/>
      <c r="AN42" s="68"/>
      <c r="AO42" s="68"/>
      <c r="AP42" s="68"/>
      <c r="AQ42" s="68"/>
    </row>
    <row r="43" spans="1:43" ht="15" customHeight="1">
      <c r="A43" s="314" t="s">
        <v>80</v>
      </c>
      <c r="B43" s="288"/>
      <c r="C43" s="283"/>
      <c r="D43" s="300" t="s">
        <v>81</v>
      </c>
      <c r="E43" s="301"/>
      <c r="F43" s="301"/>
      <c r="G43" s="301"/>
      <c r="H43" s="318"/>
      <c r="I43" s="353">
        <v>71</v>
      </c>
      <c r="J43" s="353"/>
      <c r="K43" s="353"/>
      <c r="L43" s="353"/>
      <c r="M43" s="353"/>
      <c r="N43" s="353"/>
      <c r="O43" s="353"/>
      <c r="P43" s="353"/>
      <c r="Q43" s="353"/>
      <c r="R43" s="353">
        <v>72</v>
      </c>
      <c r="S43" s="353"/>
      <c r="T43" s="353"/>
      <c r="U43" s="353"/>
      <c r="V43" s="353"/>
      <c r="W43" s="353"/>
      <c r="X43" s="353"/>
      <c r="Y43" s="353"/>
      <c r="Z43" s="331">
        <v>74</v>
      </c>
      <c r="AA43" s="332"/>
      <c r="AB43" s="332"/>
      <c r="AC43" s="332"/>
      <c r="AD43" s="332"/>
      <c r="AE43" s="332"/>
      <c r="AF43" s="332"/>
      <c r="AG43" s="332"/>
      <c r="AH43" s="333"/>
      <c r="AI43" s="353">
        <v>75</v>
      </c>
      <c r="AJ43" s="353"/>
      <c r="AK43" s="353"/>
      <c r="AL43" s="353"/>
      <c r="AM43" s="353"/>
      <c r="AN43" s="353"/>
      <c r="AO43" s="353"/>
      <c r="AP43" s="353"/>
      <c r="AQ43" s="363"/>
    </row>
    <row r="44" spans="1:43" ht="36" customHeight="1" thickBot="1">
      <c r="A44" s="315"/>
      <c r="B44" s="316"/>
      <c r="C44" s="317"/>
      <c r="D44" s="306"/>
      <c r="E44" s="307"/>
      <c r="F44" s="307"/>
      <c r="G44" s="307"/>
      <c r="H44" s="319"/>
      <c r="I44" s="268" t="s">
        <v>82</v>
      </c>
      <c r="J44" s="268"/>
      <c r="K44" s="268"/>
      <c r="L44" s="268"/>
      <c r="M44" s="268"/>
      <c r="N44" s="268"/>
      <c r="O44" s="268"/>
      <c r="P44" s="364" t="str">
        <f>IF(MIDB($N$81,1,1)="1","①","１")</f>
        <v>１</v>
      </c>
      <c r="Q44" s="364"/>
      <c r="R44" s="268" t="s">
        <v>83</v>
      </c>
      <c r="S44" s="268"/>
      <c r="T44" s="268"/>
      <c r="U44" s="268"/>
      <c r="V44" s="268"/>
      <c r="W44" s="268"/>
      <c r="X44" s="364" t="str">
        <f>IF(MIDB($N$82,1,1)="1","①","１")</f>
        <v>１</v>
      </c>
      <c r="Y44" s="364"/>
      <c r="Z44" s="335" t="s">
        <v>84</v>
      </c>
      <c r="AA44" s="336"/>
      <c r="AB44" s="336"/>
      <c r="AC44" s="336"/>
      <c r="AD44" s="336"/>
      <c r="AE44" s="336"/>
      <c r="AF44" s="310"/>
      <c r="AG44" s="364" t="str">
        <f>IF(MIDB($N$83,1,1)="1","①","１")</f>
        <v>１</v>
      </c>
      <c r="AH44" s="364"/>
      <c r="AI44" s="268" t="s">
        <v>85</v>
      </c>
      <c r="AJ44" s="268"/>
      <c r="AK44" s="268"/>
      <c r="AL44" s="268"/>
      <c r="AM44" s="268"/>
      <c r="AN44" s="268"/>
      <c r="AO44" s="268"/>
      <c r="AP44" s="364" t="str">
        <f>IF(MIDB($N$84,1,1)="1","①","１")</f>
        <v>１</v>
      </c>
      <c r="AQ44" s="365"/>
    </row>
    <row r="45" spans="1:43" ht="12" customHeight="1" thickBot="1">
      <c r="A45" s="68"/>
      <c r="B45" s="68"/>
      <c r="C45" s="68"/>
      <c r="D45" s="68"/>
      <c r="E45" s="68"/>
      <c r="F45" s="68"/>
      <c r="G45" s="68"/>
      <c r="H45" s="68"/>
      <c r="I45" s="68"/>
      <c r="J45" s="68"/>
      <c r="K45" s="68"/>
      <c r="L45" s="68"/>
      <c r="M45" s="68"/>
      <c r="N45" s="68"/>
      <c r="O45" s="68"/>
      <c r="P45" s="68"/>
      <c r="Q45" s="68"/>
      <c r="R45" s="68"/>
      <c r="S45" s="68"/>
      <c r="T45" s="68"/>
      <c r="U45" s="68"/>
      <c r="V45" s="68"/>
      <c r="W45" s="68"/>
      <c r="X45" s="68"/>
      <c r="Y45" s="68"/>
      <c r="Z45" s="68"/>
      <c r="AA45" s="68"/>
      <c r="AB45" s="68"/>
      <c r="AC45" s="68"/>
      <c r="AD45" s="68"/>
      <c r="AE45" s="68"/>
      <c r="AF45" s="68"/>
      <c r="AG45" s="68"/>
      <c r="AH45" s="68"/>
      <c r="AI45" s="68"/>
      <c r="AJ45" s="68"/>
      <c r="AK45" s="68"/>
      <c r="AL45" s="68"/>
      <c r="AM45" s="68"/>
      <c r="AN45" s="68"/>
      <c r="AO45" s="68"/>
      <c r="AP45" s="68"/>
      <c r="AQ45" s="68"/>
    </row>
    <row r="46" spans="1:43" ht="15" customHeight="1">
      <c r="A46" s="314" t="s">
        <v>86</v>
      </c>
      <c r="B46" s="288"/>
      <c r="C46" s="283"/>
      <c r="D46" s="300" t="s">
        <v>87</v>
      </c>
      <c r="E46" s="301"/>
      <c r="F46" s="301"/>
      <c r="G46" s="301"/>
      <c r="H46" s="301"/>
      <c r="I46" s="301"/>
      <c r="J46" s="301"/>
      <c r="K46" s="301"/>
      <c r="L46" s="301"/>
      <c r="M46" s="301"/>
      <c r="N46" s="301"/>
      <c r="O46" s="318"/>
      <c r="P46" s="356" t="s">
        <v>88</v>
      </c>
      <c r="Q46" s="356"/>
      <c r="R46" s="355"/>
      <c r="S46" s="325" t="s">
        <v>58</v>
      </c>
      <c r="T46" s="326"/>
      <c r="U46" s="326"/>
      <c r="V46" s="326"/>
      <c r="W46" s="326"/>
      <c r="X46" s="326"/>
      <c r="Y46" s="326"/>
      <c r="Z46" s="326"/>
      <c r="AA46" s="326"/>
      <c r="AB46" s="326"/>
      <c r="AC46" s="326" t="s">
        <v>59</v>
      </c>
      <c r="AD46" s="326"/>
      <c r="AE46" s="326"/>
      <c r="AF46" s="326"/>
      <c r="AG46" s="326"/>
      <c r="AH46" s="326"/>
      <c r="AI46" s="326"/>
      <c r="AJ46" s="326"/>
      <c r="AK46" s="326"/>
      <c r="AL46" s="327"/>
      <c r="AM46" s="68"/>
      <c r="AN46" s="68"/>
      <c r="AO46" s="68"/>
      <c r="AP46" s="68"/>
      <c r="AQ46" s="68"/>
    </row>
    <row r="47" spans="1:43" ht="36" customHeight="1" thickBot="1">
      <c r="A47" s="315"/>
      <c r="B47" s="316"/>
      <c r="C47" s="317"/>
      <c r="D47" s="306"/>
      <c r="E47" s="307"/>
      <c r="F47" s="307"/>
      <c r="G47" s="307"/>
      <c r="H47" s="307"/>
      <c r="I47" s="307"/>
      <c r="J47" s="307"/>
      <c r="K47" s="307"/>
      <c r="L47" s="307"/>
      <c r="M47" s="307"/>
      <c r="N47" s="307"/>
      <c r="O47" s="319"/>
      <c r="P47" s="268"/>
      <c r="Q47" s="268"/>
      <c r="R47" s="335"/>
      <c r="S47" s="366" t="str">
        <f>IF(N78="","",N78)</f>
        <v/>
      </c>
      <c r="T47" s="367"/>
      <c r="U47" s="367"/>
      <c r="V47" s="367"/>
      <c r="W47" s="367"/>
      <c r="X47" s="367"/>
      <c r="Y47" s="367"/>
      <c r="Z47" s="367"/>
      <c r="AA47" s="367"/>
      <c r="AB47" s="368"/>
      <c r="AC47" s="369" t="str">
        <f>IF(T78="","",T78)</f>
        <v/>
      </c>
      <c r="AD47" s="367"/>
      <c r="AE47" s="367"/>
      <c r="AF47" s="367"/>
      <c r="AG47" s="367"/>
      <c r="AH47" s="367"/>
      <c r="AI47" s="367"/>
      <c r="AJ47" s="367"/>
      <c r="AK47" s="367"/>
      <c r="AL47" s="370"/>
      <c r="AM47" s="68"/>
      <c r="AN47" s="68"/>
      <c r="AO47" s="68"/>
      <c r="AP47" s="68"/>
      <c r="AQ47" s="68"/>
    </row>
    <row r="48" spans="1:43" ht="12" customHeight="1" thickBot="1">
      <c r="A48" s="68"/>
      <c r="B48" s="68"/>
      <c r="C48" s="68"/>
      <c r="D48" s="68"/>
      <c r="E48" s="68"/>
      <c r="F48" s="68"/>
      <c r="G48" s="68"/>
      <c r="H48" s="68"/>
      <c r="I48" s="68"/>
      <c r="J48" s="68"/>
      <c r="K48" s="68"/>
      <c r="L48" s="68"/>
      <c r="M48" s="68"/>
      <c r="N48" s="68"/>
      <c r="O48" s="68"/>
      <c r="P48" s="68"/>
      <c r="Q48" s="68"/>
      <c r="R48" s="68"/>
      <c r="S48" s="68"/>
      <c r="T48" s="68"/>
      <c r="U48" s="68"/>
      <c r="V48" s="68"/>
      <c r="W48" s="68"/>
      <c r="X48" s="68"/>
      <c r="Y48" s="68"/>
      <c r="Z48" s="68"/>
      <c r="AA48" s="68"/>
      <c r="AB48" s="68"/>
      <c r="AC48" s="68"/>
      <c r="AD48" s="68"/>
      <c r="AE48" s="68"/>
      <c r="AF48" s="68"/>
      <c r="AG48" s="68"/>
      <c r="AH48" s="68"/>
      <c r="AI48" s="68"/>
      <c r="AJ48" s="68"/>
      <c r="AK48" s="68"/>
      <c r="AL48" s="68"/>
      <c r="AM48" s="68"/>
      <c r="AN48" s="68"/>
      <c r="AO48" s="68"/>
      <c r="AP48" s="68"/>
      <c r="AQ48" s="68"/>
    </row>
    <row r="49" spans="1:43" ht="15.95" customHeight="1">
      <c r="A49" s="314" t="s">
        <v>89</v>
      </c>
      <c r="B49" s="288"/>
      <c r="C49" s="288"/>
      <c r="D49" s="300" t="s">
        <v>90</v>
      </c>
      <c r="E49" s="301"/>
      <c r="F49" s="301"/>
      <c r="G49" s="301"/>
      <c r="H49" s="301"/>
      <c r="I49" s="301"/>
      <c r="J49" s="301"/>
      <c r="K49" s="301"/>
      <c r="L49" s="301"/>
      <c r="M49" s="301"/>
      <c r="N49" s="301"/>
      <c r="O49" s="301"/>
      <c r="P49" s="301"/>
      <c r="Q49" s="301"/>
      <c r="R49" s="301"/>
      <c r="S49" s="301"/>
      <c r="T49" s="301"/>
      <c r="U49" s="301"/>
      <c r="V49" s="301"/>
      <c r="W49" s="301"/>
      <c r="X49" s="301"/>
      <c r="Y49" s="318"/>
      <c r="Z49" s="287" t="s">
        <v>91</v>
      </c>
      <c r="AA49" s="371"/>
      <c r="AB49" s="344" t="s">
        <v>92</v>
      </c>
      <c r="AC49" s="345"/>
      <c r="AD49" s="345"/>
      <c r="AE49" s="345"/>
      <c r="AF49" s="345"/>
      <c r="AG49" s="345"/>
      <c r="AH49" s="346"/>
      <c r="AI49" s="300" t="s">
        <v>93</v>
      </c>
      <c r="AJ49" s="301"/>
      <c r="AK49" s="301"/>
      <c r="AL49" s="301"/>
      <c r="AM49" s="301"/>
      <c r="AN49" s="301"/>
      <c r="AO49" s="301"/>
      <c r="AP49" s="301"/>
      <c r="AQ49" s="302"/>
    </row>
    <row r="50" spans="1:43" ht="15" customHeight="1">
      <c r="A50" s="354"/>
      <c r="B50" s="290"/>
      <c r="C50" s="290"/>
      <c r="D50" s="303"/>
      <c r="E50" s="304"/>
      <c r="F50" s="304"/>
      <c r="G50" s="304"/>
      <c r="H50" s="304"/>
      <c r="I50" s="304"/>
      <c r="J50" s="304"/>
      <c r="K50" s="304"/>
      <c r="L50" s="304"/>
      <c r="M50" s="304"/>
      <c r="N50" s="304"/>
      <c r="O50" s="304"/>
      <c r="P50" s="304"/>
      <c r="Q50" s="304"/>
      <c r="R50" s="304"/>
      <c r="S50" s="304"/>
      <c r="T50" s="304"/>
      <c r="U50" s="304"/>
      <c r="V50" s="304"/>
      <c r="W50" s="304"/>
      <c r="X50" s="304"/>
      <c r="Y50" s="358"/>
      <c r="Z50" s="291"/>
      <c r="AA50" s="372"/>
      <c r="AB50" s="61" t="s">
        <v>45</v>
      </c>
      <c r="AC50" s="294" t="s">
        <v>46</v>
      </c>
      <c r="AD50" s="309"/>
      <c r="AE50" s="294" t="s">
        <v>47</v>
      </c>
      <c r="AF50" s="309"/>
      <c r="AG50" s="294" t="s">
        <v>48</v>
      </c>
      <c r="AH50" s="309"/>
      <c r="AI50" s="303"/>
      <c r="AJ50" s="304"/>
      <c r="AK50" s="304"/>
      <c r="AL50" s="304"/>
      <c r="AM50" s="304"/>
      <c r="AN50" s="304"/>
      <c r="AO50" s="304"/>
      <c r="AP50" s="304"/>
      <c r="AQ50" s="305"/>
    </row>
    <row r="51" spans="1:43" ht="15" customHeight="1">
      <c r="A51" s="354"/>
      <c r="B51" s="290"/>
      <c r="C51" s="290"/>
      <c r="D51" s="303"/>
      <c r="E51" s="304"/>
      <c r="F51" s="304"/>
      <c r="G51" s="304"/>
      <c r="H51" s="304"/>
      <c r="I51" s="304"/>
      <c r="J51" s="304"/>
      <c r="K51" s="304"/>
      <c r="L51" s="304"/>
      <c r="M51" s="304"/>
      <c r="N51" s="304"/>
      <c r="O51" s="304"/>
      <c r="P51" s="304"/>
      <c r="Q51" s="304"/>
      <c r="R51" s="304"/>
      <c r="S51" s="304"/>
      <c r="T51" s="304"/>
      <c r="U51" s="304"/>
      <c r="V51" s="304"/>
      <c r="W51" s="304"/>
      <c r="X51" s="304"/>
      <c r="Y51" s="358"/>
      <c r="Z51" s="386">
        <v>56</v>
      </c>
      <c r="AA51" s="387"/>
      <c r="AB51" s="62">
        <v>57</v>
      </c>
      <c r="AC51" s="63">
        <v>58</v>
      </c>
      <c r="AD51" s="64">
        <v>59</v>
      </c>
      <c r="AE51" s="63">
        <v>60</v>
      </c>
      <c r="AF51" s="64">
        <v>61</v>
      </c>
      <c r="AG51" s="63">
        <v>62</v>
      </c>
      <c r="AH51" s="64">
        <v>63</v>
      </c>
      <c r="AI51" s="303"/>
      <c r="AJ51" s="304"/>
      <c r="AK51" s="304"/>
      <c r="AL51" s="304"/>
      <c r="AM51" s="304"/>
      <c r="AN51" s="304"/>
      <c r="AO51" s="304"/>
      <c r="AP51" s="304"/>
      <c r="AQ51" s="305"/>
    </row>
    <row r="52" spans="1:43" ht="36" customHeight="1" thickBot="1">
      <c r="A52" s="315"/>
      <c r="B52" s="316"/>
      <c r="C52" s="316"/>
      <c r="D52" s="306"/>
      <c r="E52" s="307"/>
      <c r="F52" s="307"/>
      <c r="G52" s="307"/>
      <c r="H52" s="307"/>
      <c r="I52" s="307"/>
      <c r="J52" s="307"/>
      <c r="K52" s="307"/>
      <c r="L52" s="307"/>
      <c r="M52" s="307"/>
      <c r="N52" s="307"/>
      <c r="O52" s="307"/>
      <c r="P52" s="307"/>
      <c r="Q52" s="307"/>
      <c r="R52" s="307"/>
      <c r="S52" s="307"/>
      <c r="T52" s="307"/>
      <c r="U52" s="307"/>
      <c r="V52" s="307"/>
      <c r="W52" s="307"/>
      <c r="X52" s="307"/>
      <c r="Y52" s="319"/>
      <c r="Z52" s="373" t="str">
        <f>MID($N$86,1,1)</f>
        <v/>
      </c>
      <c r="AA52" s="374"/>
      <c r="AB52" s="83" t="str">
        <f>MID($N$87,1,1)</f>
        <v/>
      </c>
      <c r="AC52" s="84" t="str">
        <f>MID($N$87,2,1)</f>
        <v/>
      </c>
      <c r="AD52" s="85" t="str">
        <f>MID($N$87,3,1)</f>
        <v/>
      </c>
      <c r="AE52" s="84" t="str">
        <f>MID($N$87,4,1)</f>
        <v/>
      </c>
      <c r="AF52" s="85" t="str">
        <f>MID($N$87,5,1)</f>
        <v/>
      </c>
      <c r="AG52" s="84" t="str">
        <f>MID($N$87,6,1)</f>
        <v/>
      </c>
      <c r="AH52" s="85" t="str">
        <f>MID($N$87,7,1)</f>
        <v/>
      </c>
      <c r="AI52" s="306"/>
      <c r="AJ52" s="307"/>
      <c r="AK52" s="307"/>
      <c r="AL52" s="307"/>
      <c r="AM52" s="307"/>
      <c r="AN52" s="307"/>
      <c r="AO52" s="307"/>
      <c r="AP52" s="307"/>
      <c r="AQ52" s="308"/>
    </row>
    <row r="53" spans="1:43" ht="13.5" hidden="1" customHeight="1">
      <c r="A53" s="25"/>
      <c r="B53" s="25"/>
      <c r="C53" s="25"/>
      <c r="D53" s="25"/>
      <c r="E53" s="25"/>
      <c r="F53" s="25"/>
      <c r="G53" s="25"/>
      <c r="H53" s="25"/>
      <c r="I53" s="25"/>
      <c r="J53" s="25"/>
      <c r="K53" s="25"/>
      <c r="L53" s="25"/>
      <c r="M53" s="25"/>
      <c r="N53" s="25"/>
      <c r="O53" s="25"/>
      <c r="P53" s="25"/>
      <c r="Q53" s="25"/>
      <c r="R53" s="25"/>
      <c r="S53" s="25"/>
      <c r="T53" s="25"/>
      <c r="U53" s="25"/>
      <c r="V53" s="25"/>
      <c r="W53" s="25"/>
      <c r="X53" s="25"/>
      <c r="Y53" s="25"/>
      <c r="Z53" s="25"/>
      <c r="AA53" s="25"/>
      <c r="AB53" s="25"/>
      <c r="AC53" s="25"/>
      <c r="AD53" s="25"/>
      <c r="AE53" s="25"/>
      <c r="AF53" s="25"/>
      <c r="AG53" s="25"/>
      <c r="AH53" s="25"/>
      <c r="AI53" s="25"/>
      <c r="AJ53" s="25"/>
      <c r="AK53" s="25"/>
      <c r="AL53" s="25"/>
      <c r="AM53" s="25"/>
      <c r="AN53" s="25"/>
      <c r="AO53" s="25"/>
      <c r="AP53" s="25"/>
      <c r="AQ53" s="25"/>
    </row>
    <row r="54" spans="1:43" ht="20.100000000000001" hidden="1" customHeight="1">
      <c r="A54" s="24"/>
      <c r="B54" s="18" t="s">
        <v>94</v>
      </c>
      <c r="C54" s="18"/>
      <c r="D54" s="18"/>
      <c r="E54" s="18"/>
      <c r="F54" s="18"/>
      <c r="G54" s="18"/>
      <c r="H54" s="18"/>
      <c r="I54" s="18"/>
      <c r="J54" s="18"/>
      <c r="K54" s="18"/>
      <c r="L54" s="18"/>
      <c r="M54" s="18"/>
      <c r="N54" s="19"/>
      <c r="O54" s="19"/>
      <c r="P54" s="19"/>
      <c r="Q54" s="20"/>
      <c r="R54" s="20"/>
      <c r="S54" s="20"/>
      <c r="T54" s="24"/>
      <c r="U54" s="24"/>
      <c r="V54" s="24"/>
      <c r="W54" s="24"/>
      <c r="X54" s="24"/>
      <c r="Y54" s="24"/>
      <c r="Z54" s="24"/>
      <c r="AA54" s="24"/>
      <c r="AB54" s="24"/>
      <c r="AC54" s="24"/>
      <c r="AD54" s="24"/>
      <c r="AE54" s="24"/>
      <c r="AF54" s="24"/>
      <c r="AG54" s="24"/>
      <c r="AH54" s="24"/>
      <c r="AI54" s="24"/>
      <c r="AJ54" s="24"/>
      <c r="AK54" s="24"/>
      <c r="AL54" s="24"/>
      <c r="AM54" s="24"/>
      <c r="AN54" s="24"/>
      <c r="AO54" s="24"/>
      <c r="AP54" s="24"/>
      <c r="AQ54" s="24"/>
    </row>
    <row r="55" spans="1:43" ht="9.9499999999999993" hidden="1" customHeight="1">
      <c r="A55" s="24"/>
      <c r="B55" s="24"/>
      <c r="C55" s="24"/>
      <c r="D55" s="24"/>
      <c r="E55" s="24"/>
      <c r="F55" s="24"/>
      <c r="G55" s="24"/>
      <c r="H55" s="24"/>
      <c r="I55" s="24"/>
      <c r="J55" s="24"/>
      <c r="K55" s="24"/>
      <c r="L55" s="24"/>
      <c r="M55" s="24"/>
      <c r="N55" s="24"/>
      <c r="O55" s="24"/>
      <c r="P55" s="24"/>
      <c r="Q55" s="24"/>
      <c r="R55" s="24"/>
      <c r="S55" s="24"/>
      <c r="T55" s="24"/>
      <c r="U55" s="24"/>
      <c r="V55" s="24"/>
      <c r="W55" s="24"/>
      <c r="X55" s="24"/>
      <c r="Y55" s="24"/>
      <c r="Z55" s="24"/>
      <c r="AA55" s="24"/>
      <c r="AB55" s="24"/>
      <c r="AC55" s="24"/>
      <c r="AD55" s="24"/>
      <c r="AE55" s="24"/>
      <c r="AF55" s="24"/>
      <c r="AG55" s="24"/>
      <c r="AH55" s="24"/>
      <c r="AI55" s="24"/>
      <c r="AJ55" s="24"/>
      <c r="AK55" s="24"/>
      <c r="AL55" s="24"/>
      <c r="AM55" s="24"/>
      <c r="AN55" s="24"/>
      <c r="AO55" s="24"/>
      <c r="AP55" s="24"/>
      <c r="AQ55" s="24"/>
    </row>
    <row r="56" spans="1:43" ht="20.100000000000001" hidden="1" customHeight="1">
      <c r="A56" s="1"/>
      <c r="B56" s="28" t="s">
        <v>95</v>
      </c>
      <c r="C56" s="28"/>
      <c r="D56" s="28"/>
      <c r="E56" s="28"/>
      <c r="F56" s="28"/>
      <c r="G56" s="28"/>
      <c r="H56" s="28"/>
      <c r="I56" s="28"/>
      <c r="J56" s="28"/>
      <c r="K56" s="28"/>
      <c r="L56" s="28"/>
      <c r="M56" s="1"/>
      <c r="N56" s="382">
        <v>45017</v>
      </c>
      <c r="O56" s="383"/>
      <c r="P56" s="383"/>
      <c r="Q56" s="383"/>
      <c r="R56" s="383"/>
      <c r="S56" s="403"/>
      <c r="T56" s="403"/>
      <c r="U56" s="404"/>
      <c r="V56" s="1"/>
      <c r="W56" s="1"/>
      <c r="X56" s="1"/>
      <c r="Y56" s="1"/>
      <c r="Z56" s="1"/>
      <c r="AA56" s="1"/>
      <c r="AB56" s="1"/>
      <c r="AC56" s="1"/>
      <c r="AD56" s="1"/>
      <c r="AE56" s="1"/>
      <c r="AF56" s="1"/>
      <c r="AG56" s="2"/>
      <c r="AH56" s="2"/>
      <c r="AI56" s="3"/>
      <c r="AJ56" s="3"/>
      <c r="AK56" s="3"/>
      <c r="AL56" s="4"/>
      <c r="AM56" s="4"/>
      <c r="AN56" s="4"/>
      <c r="AO56" s="1"/>
      <c r="AP56" s="24"/>
      <c r="AQ56" s="24"/>
    </row>
    <row r="57" spans="1:43" ht="20.100000000000001" hidden="1" customHeight="1">
      <c r="A57" s="1"/>
      <c r="B57" s="28" t="s">
        <v>96</v>
      </c>
      <c r="C57" s="28"/>
      <c r="D57" s="28"/>
      <c r="E57" s="28"/>
      <c r="F57" s="28"/>
      <c r="G57" s="28"/>
      <c r="H57" s="28"/>
      <c r="I57" s="28"/>
      <c r="J57" s="28"/>
      <c r="K57" s="28"/>
      <c r="L57" s="28"/>
      <c r="M57" s="1"/>
      <c r="N57" s="405" t="s">
        <v>97</v>
      </c>
      <c r="O57" s="376"/>
      <c r="P57" s="376"/>
      <c r="Q57" s="376"/>
      <c r="R57" s="377"/>
      <c r="S57" s="1"/>
      <c r="T57" s="1"/>
      <c r="U57" s="1"/>
      <c r="V57" s="1"/>
      <c r="W57" s="1"/>
      <c r="X57" s="1"/>
      <c r="Y57" s="1"/>
      <c r="Z57" s="1"/>
      <c r="AA57" s="1"/>
      <c r="AB57" s="1"/>
      <c r="AC57" s="1"/>
      <c r="AD57" s="1"/>
      <c r="AE57" s="1"/>
      <c r="AF57" s="1"/>
      <c r="AG57" s="5"/>
      <c r="AH57" s="6"/>
      <c r="AI57" s="6"/>
      <c r="AJ57" s="6"/>
      <c r="AK57" s="6"/>
      <c r="AL57" s="1"/>
      <c r="AM57" s="1"/>
      <c r="AN57" s="1"/>
      <c r="AO57" s="1"/>
      <c r="AP57" s="24"/>
      <c r="AQ57" s="24"/>
    </row>
    <row r="58" spans="1:43" ht="20.100000000000001" hidden="1" customHeight="1">
      <c r="A58" s="1"/>
      <c r="B58" s="28" t="s">
        <v>98</v>
      </c>
      <c r="C58" s="28"/>
      <c r="D58" s="28"/>
      <c r="E58" s="28"/>
      <c r="F58" s="28"/>
      <c r="G58" s="28"/>
      <c r="H58" s="28"/>
      <c r="I58" s="28"/>
      <c r="J58" s="28"/>
      <c r="K58" s="28"/>
      <c r="L58" s="28"/>
      <c r="M58" s="1"/>
      <c r="N58" s="396" t="s">
        <v>99</v>
      </c>
      <c r="O58" s="397"/>
      <c r="P58" s="397"/>
      <c r="Q58" s="397"/>
      <c r="R58" s="398"/>
      <c r="S58" s="70"/>
      <c r="T58" s="70"/>
      <c r="U58" s="70"/>
      <c r="V58" s="1"/>
      <c r="W58" s="1"/>
      <c r="X58" s="1"/>
      <c r="Y58" s="1"/>
      <c r="Z58" s="1"/>
      <c r="AA58" s="1"/>
      <c r="AB58" s="1"/>
      <c r="AC58" s="1"/>
      <c r="AD58" s="1"/>
      <c r="AE58" s="1"/>
      <c r="AF58" s="1"/>
      <c r="AG58" s="2"/>
      <c r="AH58" s="2"/>
      <c r="AI58" s="3"/>
      <c r="AJ58" s="3"/>
      <c r="AK58" s="3"/>
      <c r="AL58" s="4"/>
      <c r="AM58" s="4"/>
      <c r="AN58" s="4"/>
      <c r="AO58" s="1"/>
      <c r="AP58" s="24"/>
      <c r="AQ58" s="24"/>
    </row>
    <row r="59" spans="1:43" ht="20.100000000000001" hidden="1" customHeight="1">
      <c r="A59" s="1"/>
      <c r="B59" s="28" t="s">
        <v>100</v>
      </c>
      <c r="C59" s="28"/>
      <c r="D59" s="28"/>
      <c r="E59" s="28"/>
      <c r="F59" s="28"/>
      <c r="G59" s="28"/>
      <c r="H59" s="28"/>
      <c r="I59" s="28"/>
      <c r="J59" s="28"/>
      <c r="K59" s="28"/>
      <c r="L59" s="28"/>
      <c r="M59" s="1"/>
      <c r="N59" s="396"/>
      <c r="O59" s="397"/>
      <c r="P59" s="397"/>
      <c r="Q59" s="397"/>
      <c r="R59" s="398"/>
      <c r="S59" s="70"/>
      <c r="T59" s="70"/>
      <c r="U59" s="70"/>
      <c r="V59" s="1"/>
      <c r="W59" s="1"/>
      <c r="X59" s="1"/>
      <c r="Y59" s="1"/>
      <c r="Z59" s="1"/>
      <c r="AA59" s="1"/>
      <c r="AB59" s="1"/>
      <c r="AC59" s="1"/>
      <c r="AD59" s="1"/>
      <c r="AE59" s="1"/>
      <c r="AF59" s="1"/>
      <c r="AG59" s="2"/>
      <c r="AH59" s="2"/>
      <c r="AI59" s="3"/>
      <c r="AJ59" s="3"/>
      <c r="AK59" s="3"/>
      <c r="AL59" s="4"/>
      <c r="AM59" s="4"/>
      <c r="AN59" s="4"/>
      <c r="AO59" s="1"/>
      <c r="AP59" s="24"/>
      <c r="AQ59" s="24"/>
    </row>
    <row r="60" spans="1:43" ht="20.100000000000001" hidden="1" customHeight="1">
      <c r="A60" s="1"/>
      <c r="B60" s="28" t="s">
        <v>101</v>
      </c>
      <c r="C60" s="28"/>
      <c r="D60" s="28"/>
      <c r="E60" s="28"/>
      <c r="F60" s="28"/>
      <c r="G60" s="28"/>
      <c r="H60" s="28"/>
      <c r="I60" s="28"/>
      <c r="J60" s="28"/>
      <c r="K60" s="28"/>
      <c r="L60" s="28"/>
      <c r="M60" s="1"/>
      <c r="N60" s="405"/>
      <c r="O60" s="406"/>
      <c r="P60" s="376"/>
      <c r="Q60" s="376"/>
      <c r="R60" s="377"/>
      <c r="S60" s="1"/>
      <c r="T60" s="1"/>
      <c r="U60" s="1"/>
      <c r="V60" s="1"/>
      <c r="W60" s="1"/>
      <c r="X60" s="1"/>
      <c r="Y60" s="1"/>
      <c r="Z60" s="1"/>
      <c r="AA60" s="1"/>
      <c r="AB60" s="1"/>
      <c r="AC60" s="1"/>
      <c r="AD60" s="1"/>
      <c r="AE60" s="1"/>
      <c r="AF60" s="1"/>
      <c r="AG60" s="5"/>
      <c r="AH60" s="5"/>
      <c r="AI60" s="6"/>
      <c r="AJ60" s="6"/>
      <c r="AK60" s="6"/>
      <c r="AL60" s="1"/>
      <c r="AM60" s="1"/>
      <c r="AN60" s="1"/>
      <c r="AO60" s="1"/>
      <c r="AP60" s="24"/>
      <c r="AQ60" s="24"/>
    </row>
    <row r="61" spans="1:43" ht="20.100000000000001" hidden="1" customHeight="1">
      <c r="A61" s="1"/>
      <c r="B61" s="28" t="s">
        <v>102</v>
      </c>
      <c r="C61" s="28"/>
      <c r="D61" s="28"/>
      <c r="E61" s="28"/>
      <c r="F61" s="28"/>
      <c r="G61" s="28"/>
      <c r="H61" s="28"/>
      <c r="I61" s="28"/>
      <c r="J61" s="28"/>
      <c r="K61" s="28"/>
      <c r="L61" s="28"/>
      <c r="M61" s="9"/>
      <c r="N61" s="392" t="s">
        <v>140</v>
      </c>
      <c r="O61" s="393"/>
      <c r="P61" s="393"/>
      <c r="Q61" s="393"/>
      <c r="R61" s="407"/>
      <c r="S61" s="408"/>
      <c r="T61" s="408"/>
      <c r="U61" s="408"/>
      <c r="V61" s="408"/>
      <c r="W61" s="408"/>
      <c r="X61" s="408"/>
      <c r="Y61" s="409"/>
      <c r="Z61" s="1"/>
      <c r="AA61" s="1"/>
      <c r="AB61" s="1"/>
      <c r="AC61" s="1"/>
      <c r="AD61" s="1"/>
      <c r="AE61" s="1"/>
      <c r="AF61" s="1"/>
      <c r="AG61" s="21"/>
      <c r="AH61" s="21"/>
      <c r="AI61" s="21"/>
      <c r="AJ61" s="21"/>
      <c r="AK61" s="10"/>
      <c r="AL61" s="10"/>
      <c r="AM61" s="10"/>
      <c r="AN61" s="10"/>
      <c r="AO61" s="10"/>
      <c r="AP61" s="24"/>
      <c r="AQ61" s="24"/>
    </row>
    <row r="62" spans="1:43" ht="20.100000000000001" hidden="1" customHeight="1">
      <c r="A62" s="1"/>
      <c r="B62" s="27"/>
      <c r="C62" s="28" t="s">
        <v>103</v>
      </c>
      <c r="D62" s="28"/>
      <c r="E62" s="28"/>
      <c r="F62" s="28"/>
      <c r="G62" s="28"/>
      <c r="H62" s="28"/>
      <c r="I62" s="28"/>
      <c r="J62" s="28"/>
      <c r="K62" s="28"/>
      <c r="L62" s="28"/>
      <c r="M62" s="9"/>
      <c r="N62" s="388">
        <v>4050401</v>
      </c>
      <c r="O62" s="384"/>
      <c r="P62" s="384"/>
      <c r="Q62" s="384"/>
      <c r="R62" s="385"/>
      <c r="S62" s="1"/>
      <c r="T62" s="1"/>
      <c r="U62" s="1"/>
      <c r="V62" s="1"/>
      <c r="W62" s="1"/>
      <c r="X62" s="1"/>
      <c r="Y62" s="1"/>
      <c r="Z62" s="1"/>
      <c r="AA62" s="1"/>
      <c r="AB62" s="1"/>
      <c r="AC62" s="1"/>
      <c r="AD62" s="1"/>
      <c r="AE62" s="1"/>
      <c r="AF62" s="1"/>
      <c r="AG62" s="7"/>
      <c r="AH62" s="7"/>
      <c r="AI62" s="8"/>
      <c r="AJ62" s="8"/>
      <c r="AK62" s="8"/>
      <c r="AL62" s="1"/>
      <c r="AM62" s="1"/>
      <c r="AN62" s="1"/>
      <c r="AO62" s="1"/>
      <c r="AP62" s="24"/>
      <c r="AQ62" s="24"/>
    </row>
    <row r="63" spans="1:43" ht="20.100000000000001" hidden="1" customHeight="1">
      <c r="A63" s="1"/>
      <c r="B63" s="27"/>
      <c r="C63" s="28" t="s">
        <v>104</v>
      </c>
      <c r="D63" s="28"/>
      <c r="E63" s="28"/>
      <c r="F63" s="28"/>
      <c r="G63" s="28"/>
      <c r="H63" s="28"/>
      <c r="I63" s="28"/>
      <c r="J63" s="28"/>
      <c r="K63" s="28"/>
      <c r="L63" s="28"/>
      <c r="M63" s="9"/>
      <c r="N63" s="405" t="s">
        <v>134</v>
      </c>
      <c r="O63" s="411"/>
      <c r="P63" s="6"/>
      <c r="Q63" s="6"/>
      <c r="R63" s="6"/>
      <c r="S63" s="1"/>
      <c r="T63" s="1"/>
      <c r="U63" s="1"/>
      <c r="V63" s="1"/>
      <c r="W63" s="1"/>
      <c r="X63" s="1"/>
      <c r="Y63" s="1"/>
      <c r="Z63" s="1"/>
      <c r="AA63" s="1"/>
      <c r="AB63" s="1"/>
      <c r="AC63" s="1"/>
      <c r="AD63" s="1"/>
      <c r="AE63" s="1"/>
      <c r="AF63" s="1"/>
      <c r="AG63" s="5"/>
      <c r="AH63" s="6"/>
      <c r="AI63" s="6"/>
      <c r="AJ63" s="6"/>
      <c r="AK63" s="6"/>
      <c r="AL63" s="1"/>
      <c r="AM63" s="1"/>
      <c r="AN63" s="1"/>
      <c r="AO63" s="1"/>
      <c r="AP63" s="24"/>
      <c r="AQ63" s="24"/>
    </row>
    <row r="64" spans="1:43" ht="9.9499999999999993" hidden="1" customHeight="1">
      <c r="A64" s="1"/>
      <c r="B64" s="28"/>
      <c r="C64" s="28"/>
      <c r="D64" s="28"/>
      <c r="E64" s="28"/>
      <c r="F64" s="28"/>
      <c r="G64" s="28"/>
      <c r="H64" s="28"/>
      <c r="I64" s="28"/>
      <c r="J64" s="28"/>
      <c r="K64" s="28"/>
      <c r="L64" s="28"/>
      <c r="M64" s="9"/>
      <c r="N64" s="23"/>
      <c r="O64" s="23"/>
      <c r="P64" s="21"/>
      <c r="Q64" s="21"/>
      <c r="R64" s="17"/>
      <c r="S64" s="17"/>
      <c r="T64" s="17"/>
      <c r="U64" s="17"/>
      <c r="V64" s="17"/>
      <c r="W64" s="17"/>
      <c r="X64" s="17"/>
      <c r="Y64" s="17"/>
      <c r="Z64" s="1"/>
      <c r="AA64" s="1"/>
      <c r="AB64" s="1"/>
      <c r="AC64" s="1"/>
      <c r="AD64" s="1"/>
      <c r="AE64" s="1"/>
      <c r="AF64" s="1"/>
      <c r="AG64" s="21"/>
      <c r="AH64" s="21"/>
      <c r="AI64" s="21"/>
      <c r="AJ64" s="21"/>
      <c r="AK64" s="10"/>
      <c r="AL64" s="10"/>
      <c r="AM64" s="10"/>
      <c r="AN64" s="10"/>
      <c r="AO64" s="10"/>
      <c r="AP64" s="24"/>
      <c r="AQ64" s="24"/>
    </row>
    <row r="65" spans="1:43" ht="20.100000000000001" hidden="1" customHeight="1">
      <c r="A65" s="1"/>
      <c r="B65" s="28" t="s">
        <v>105</v>
      </c>
      <c r="C65" s="28"/>
      <c r="D65" s="28"/>
      <c r="E65" s="28"/>
      <c r="F65" s="28"/>
      <c r="G65" s="28"/>
      <c r="H65" s="28"/>
      <c r="I65" s="28"/>
      <c r="J65" s="28"/>
      <c r="K65" s="28"/>
      <c r="L65" s="28"/>
      <c r="M65" s="9"/>
      <c r="N65" s="401" t="s">
        <v>135</v>
      </c>
      <c r="O65" s="402"/>
      <c r="P65" s="71" t="s">
        <v>106</v>
      </c>
      <c r="Q65" s="71" t="s">
        <v>107</v>
      </c>
      <c r="R65" s="71"/>
      <c r="S65" s="71"/>
      <c r="T65" s="71"/>
      <c r="U65" s="71"/>
      <c r="V65" s="71"/>
      <c r="W65" s="71"/>
      <c r="X65" s="71"/>
      <c r="Y65" s="71"/>
      <c r="Z65" s="13"/>
      <c r="AA65" s="13"/>
      <c r="AB65" s="13"/>
      <c r="AC65" s="13"/>
      <c r="AD65" s="13"/>
      <c r="AE65" s="13"/>
      <c r="AF65" s="14"/>
      <c r="AG65" s="15"/>
      <c r="AH65" s="15"/>
      <c r="AI65" s="16"/>
      <c r="AJ65" s="16"/>
      <c r="AK65" s="16"/>
      <c r="AL65" s="16"/>
      <c r="AM65" s="16"/>
      <c r="AN65" s="16"/>
      <c r="AO65" s="16"/>
      <c r="AP65" s="14"/>
      <c r="AQ65" s="14"/>
    </row>
    <row r="66" spans="1:43" ht="20.100000000000001" hidden="1" customHeight="1">
      <c r="A66" s="1"/>
      <c r="B66" s="27"/>
      <c r="C66" s="28" t="s">
        <v>108</v>
      </c>
      <c r="D66" s="28"/>
      <c r="E66" s="28"/>
      <c r="F66" s="28"/>
      <c r="G66" s="28"/>
      <c r="H66" s="28" t="s">
        <v>3</v>
      </c>
      <c r="I66" s="28"/>
      <c r="J66" s="28" t="s">
        <v>4</v>
      </c>
      <c r="K66" s="28"/>
      <c r="L66" s="28"/>
      <c r="M66" s="9"/>
      <c r="N66" s="394" t="s">
        <v>141</v>
      </c>
      <c r="O66" s="400"/>
      <c r="P66" s="400"/>
      <c r="Q66" s="400"/>
      <c r="R66" s="400"/>
      <c r="S66" s="400"/>
      <c r="T66" s="394" t="s">
        <v>142</v>
      </c>
      <c r="U66" s="400"/>
      <c r="V66" s="400"/>
      <c r="W66" s="400"/>
      <c r="X66" s="400"/>
      <c r="Y66" s="400"/>
      <c r="Z66" s="1"/>
      <c r="AA66" s="1"/>
      <c r="AB66" s="1"/>
      <c r="AC66" s="1"/>
      <c r="AD66" s="1"/>
      <c r="AE66" s="1"/>
      <c r="AF66" s="1"/>
      <c r="AG66" s="11"/>
      <c r="AH66" s="11"/>
      <c r="AI66" s="12"/>
      <c r="AJ66" s="11"/>
      <c r="AK66" s="6"/>
      <c r="AL66" s="1"/>
      <c r="AM66" s="11"/>
      <c r="AN66" s="11"/>
      <c r="AO66" s="12"/>
      <c r="AP66" s="24"/>
      <c r="AQ66" s="24"/>
    </row>
    <row r="67" spans="1:43" ht="9.9499999999999993" hidden="1" customHeight="1">
      <c r="A67" s="1"/>
      <c r="B67" s="27"/>
      <c r="C67" s="28"/>
      <c r="D67" s="28"/>
      <c r="E67" s="28"/>
      <c r="F67" s="28"/>
      <c r="G67" s="28"/>
      <c r="H67" s="28"/>
      <c r="I67" s="28"/>
      <c r="J67" s="28"/>
      <c r="K67" s="28"/>
      <c r="L67" s="28"/>
      <c r="M67" s="9"/>
      <c r="N67" s="72"/>
      <c r="O67" s="22"/>
      <c r="P67" s="17"/>
      <c r="Q67" s="17"/>
      <c r="R67" s="17"/>
      <c r="S67" s="17"/>
      <c r="T67" s="11"/>
      <c r="U67" s="17"/>
      <c r="V67" s="17"/>
      <c r="W67" s="17"/>
      <c r="X67" s="17"/>
      <c r="Y67" s="17"/>
      <c r="Z67" s="1"/>
      <c r="AA67" s="1"/>
      <c r="AB67" s="1"/>
      <c r="AC67" s="1"/>
      <c r="AD67" s="1"/>
      <c r="AE67" s="1"/>
      <c r="AF67" s="1"/>
      <c r="AG67" s="11"/>
      <c r="AH67" s="11"/>
      <c r="AI67" s="12"/>
      <c r="AJ67" s="11"/>
      <c r="AK67" s="6"/>
      <c r="AL67" s="1"/>
      <c r="AM67" s="11"/>
      <c r="AN67" s="11"/>
      <c r="AO67" s="12"/>
      <c r="AP67" s="24"/>
      <c r="AQ67" s="24"/>
    </row>
    <row r="68" spans="1:43" ht="20.100000000000001" hidden="1" customHeight="1">
      <c r="A68" s="1"/>
      <c r="B68" s="28" t="s">
        <v>109</v>
      </c>
      <c r="C68" s="28"/>
      <c r="D68" s="28"/>
      <c r="E68" s="28"/>
      <c r="F68" s="28"/>
      <c r="G68" s="28"/>
      <c r="H68" s="28"/>
      <c r="I68" s="28"/>
      <c r="J68" s="28"/>
      <c r="K68" s="28"/>
      <c r="L68" s="28"/>
      <c r="M68" s="9"/>
      <c r="N68" s="401"/>
      <c r="O68" s="402"/>
      <c r="P68" s="13" t="s">
        <v>106</v>
      </c>
      <c r="Q68" s="13" t="s">
        <v>110</v>
      </c>
      <c r="R68" s="13"/>
      <c r="S68" s="13"/>
      <c r="T68" s="13"/>
      <c r="U68" s="13"/>
      <c r="V68" s="13"/>
      <c r="W68" s="13"/>
      <c r="X68" s="13"/>
      <c r="Y68" s="13"/>
      <c r="Z68" s="13"/>
      <c r="AA68" s="13"/>
      <c r="AB68" s="13"/>
      <c r="AC68" s="13"/>
      <c r="AD68" s="13"/>
      <c r="AE68" s="13"/>
      <c r="AF68" s="14"/>
      <c r="AG68" s="15"/>
      <c r="AH68" s="15"/>
      <c r="AI68" s="16"/>
      <c r="AJ68" s="16"/>
      <c r="AK68" s="16"/>
      <c r="AL68" s="16"/>
      <c r="AM68" s="16"/>
      <c r="AN68" s="16"/>
      <c r="AO68" s="16"/>
      <c r="AP68" s="14"/>
      <c r="AQ68" s="14"/>
    </row>
    <row r="69" spans="1:43" ht="20.100000000000001" hidden="1" customHeight="1">
      <c r="A69" s="1"/>
      <c r="B69" s="27"/>
      <c r="C69" s="28" t="s">
        <v>111</v>
      </c>
      <c r="D69" s="28"/>
      <c r="E69" s="28"/>
      <c r="F69" s="28"/>
      <c r="G69" s="28"/>
      <c r="H69" s="28"/>
      <c r="I69" s="28"/>
      <c r="J69" s="28"/>
      <c r="K69" s="28"/>
      <c r="L69" s="28"/>
      <c r="M69" s="9"/>
      <c r="N69" s="405"/>
      <c r="O69" s="406"/>
      <c r="P69" s="406"/>
      <c r="Q69" s="406"/>
      <c r="R69" s="411"/>
      <c r="S69" s="10"/>
      <c r="T69" s="1"/>
      <c r="U69" s="1"/>
      <c r="V69" s="1"/>
      <c r="W69" s="1"/>
      <c r="X69" s="1"/>
      <c r="Y69" s="1"/>
      <c r="Z69" s="1"/>
      <c r="AA69" s="1"/>
      <c r="AB69" s="1"/>
      <c r="AC69" s="1"/>
      <c r="AD69" s="1"/>
      <c r="AE69" s="1"/>
      <c r="AF69" s="1"/>
      <c r="AG69" s="5"/>
      <c r="AH69" s="10"/>
      <c r="AI69" s="10"/>
      <c r="AJ69" s="10"/>
      <c r="AK69" s="10"/>
      <c r="AL69" s="10"/>
      <c r="AM69" s="1"/>
      <c r="AN69" s="1"/>
      <c r="AO69" s="1"/>
      <c r="AP69" s="24"/>
      <c r="AQ69" s="24"/>
    </row>
    <row r="70" spans="1:43" ht="20.100000000000001" hidden="1" customHeight="1">
      <c r="A70" s="1"/>
      <c r="B70" s="27"/>
      <c r="C70" s="28" t="s">
        <v>112</v>
      </c>
      <c r="D70" s="28"/>
      <c r="E70" s="28"/>
      <c r="F70" s="28"/>
      <c r="G70" s="28"/>
      <c r="H70" s="28"/>
      <c r="I70" s="28"/>
      <c r="J70" s="28"/>
      <c r="K70" s="28"/>
      <c r="L70" s="28"/>
      <c r="M70" s="9"/>
      <c r="N70" s="375"/>
      <c r="O70" s="376"/>
      <c r="P70" s="376"/>
      <c r="Q70" s="376"/>
      <c r="R70" s="408"/>
      <c r="S70" s="408"/>
      <c r="T70" s="408"/>
      <c r="U70" s="408"/>
      <c r="V70" s="408"/>
      <c r="W70" s="408"/>
      <c r="X70" s="408"/>
      <c r="Y70" s="408"/>
      <c r="Z70" s="408"/>
      <c r="AA70" s="408"/>
      <c r="AB70" s="408"/>
      <c r="AC70" s="408"/>
      <c r="AD70" s="408"/>
      <c r="AE70" s="409"/>
      <c r="AF70" s="1"/>
      <c r="AG70" s="5"/>
      <c r="AH70" s="5"/>
      <c r="AI70" s="10"/>
      <c r="AJ70" s="10"/>
      <c r="AK70" s="10"/>
      <c r="AL70" s="10"/>
      <c r="AM70" s="10"/>
      <c r="AN70" s="10"/>
      <c r="AO70" s="10"/>
      <c r="AP70" s="24"/>
      <c r="AQ70" s="24"/>
    </row>
    <row r="71" spans="1:43" ht="20.100000000000001" hidden="1" customHeight="1">
      <c r="A71" s="1"/>
      <c r="B71" s="27"/>
      <c r="C71" s="28" t="s">
        <v>113</v>
      </c>
      <c r="D71" s="28"/>
      <c r="E71" s="28"/>
      <c r="F71" s="28"/>
      <c r="G71" s="28"/>
      <c r="H71" s="28"/>
      <c r="I71" s="28"/>
      <c r="J71" s="28"/>
      <c r="K71" s="28"/>
      <c r="L71" s="28"/>
      <c r="M71" s="9"/>
      <c r="N71" s="375"/>
      <c r="O71" s="376"/>
      <c r="P71" s="376"/>
      <c r="Q71" s="376"/>
      <c r="R71" s="408"/>
      <c r="S71" s="408"/>
      <c r="T71" s="408"/>
      <c r="U71" s="408"/>
      <c r="V71" s="408"/>
      <c r="W71" s="408"/>
      <c r="X71" s="408"/>
      <c r="Y71" s="408"/>
      <c r="Z71" s="408"/>
      <c r="AA71" s="408"/>
      <c r="AB71" s="408"/>
      <c r="AC71" s="408"/>
      <c r="AD71" s="408"/>
      <c r="AE71" s="409"/>
      <c r="AF71" s="1"/>
      <c r="AG71" s="5"/>
      <c r="AH71" s="5"/>
      <c r="AI71" s="10"/>
      <c r="AJ71" s="10"/>
      <c r="AK71" s="10"/>
      <c r="AL71" s="10"/>
      <c r="AM71" s="10"/>
      <c r="AN71" s="10"/>
      <c r="AO71" s="10"/>
      <c r="AP71" s="24"/>
      <c r="AQ71" s="24"/>
    </row>
    <row r="72" spans="1:43" ht="20.100000000000001" hidden="1" customHeight="1">
      <c r="A72" s="1"/>
      <c r="B72" s="27"/>
      <c r="C72" s="28" t="s">
        <v>114</v>
      </c>
      <c r="D72" s="28"/>
      <c r="E72" s="28"/>
      <c r="F72" s="28"/>
      <c r="G72" s="28"/>
      <c r="H72" s="28"/>
      <c r="I72" s="28"/>
      <c r="J72" s="28"/>
      <c r="K72" s="28"/>
      <c r="L72" s="28"/>
      <c r="M72" s="9"/>
      <c r="N72" s="375"/>
      <c r="O72" s="376"/>
      <c r="P72" s="376"/>
      <c r="Q72" s="376"/>
      <c r="R72" s="408"/>
      <c r="S72" s="408"/>
      <c r="T72" s="408"/>
      <c r="U72" s="408"/>
      <c r="V72" s="408"/>
      <c r="W72" s="408"/>
      <c r="X72" s="408"/>
      <c r="Y72" s="408"/>
      <c r="Z72" s="408"/>
      <c r="AA72" s="408"/>
      <c r="AB72" s="408"/>
      <c r="AC72" s="408"/>
      <c r="AD72" s="408"/>
      <c r="AE72" s="409"/>
      <c r="AF72" s="1"/>
      <c r="AG72" s="5"/>
      <c r="AH72" s="5"/>
      <c r="AI72" s="10"/>
      <c r="AJ72" s="10"/>
      <c r="AK72" s="10"/>
      <c r="AL72" s="10"/>
      <c r="AM72" s="10"/>
      <c r="AN72" s="10"/>
      <c r="AO72" s="10"/>
      <c r="AP72" s="24"/>
      <c r="AQ72" s="24"/>
    </row>
    <row r="73" spans="1:43" ht="20.100000000000001" hidden="1" customHeight="1">
      <c r="A73" s="1"/>
      <c r="B73" s="27"/>
      <c r="C73" s="28" t="s">
        <v>115</v>
      </c>
      <c r="D73" s="28"/>
      <c r="E73" s="28"/>
      <c r="F73" s="28"/>
      <c r="G73" s="28"/>
      <c r="H73" s="28"/>
      <c r="I73" s="28"/>
      <c r="J73" s="28"/>
      <c r="K73" s="28"/>
      <c r="L73" s="28"/>
      <c r="M73" s="9"/>
      <c r="N73" s="375"/>
      <c r="O73" s="376"/>
      <c r="P73" s="376"/>
      <c r="Q73" s="376"/>
      <c r="R73" s="408"/>
      <c r="S73" s="408"/>
      <c r="T73" s="408"/>
      <c r="U73" s="408"/>
      <c r="V73" s="408"/>
      <c r="W73" s="408"/>
      <c r="X73" s="408"/>
      <c r="Y73" s="408"/>
      <c r="Z73" s="408"/>
      <c r="AA73" s="408"/>
      <c r="AB73" s="408"/>
      <c r="AC73" s="408"/>
      <c r="AD73" s="408"/>
      <c r="AE73" s="409"/>
      <c r="AF73" s="1"/>
      <c r="AG73" s="5"/>
      <c r="AH73" s="5"/>
      <c r="AI73" s="10"/>
      <c r="AJ73" s="10"/>
      <c r="AK73" s="10"/>
      <c r="AL73" s="10"/>
      <c r="AM73" s="10"/>
      <c r="AN73" s="10"/>
      <c r="AO73" s="10"/>
      <c r="AP73" s="24"/>
      <c r="AQ73" s="24"/>
    </row>
    <row r="74" spans="1:43" ht="20.100000000000001" hidden="1" customHeight="1">
      <c r="A74" s="1"/>
      <c r="B74" s="27"/>
      <c r="C74" s="28" t="s">
        <v>116</v>
      </c>
      <c r="D74" s="28"/>
      <c r="E74" s="28"/>
      <c r="F74" s="28"/>
      <c r="G74" s="28"/>
      <c r="H74" s="28"/>
      <c r="I74" s="28"/>
      <c r="J74" s="28"/>
      <c r="K74" s="28"/>
      <c r="L74" s="28"/>
      <c r="M74" s="9"/>
      <c r="N74" s="375"/>
      <c r="O74" s="376"/>
      <c r="P74" s="376"/>
      <c r="Q74" s="376"/>
      <c r="R74" s="408"/>
      <c r="S74" s="408"/>
      <c r="T74" s="408"/>
      <c r="U74" s="408"/>
      <c r="V74" s="408"/>
      <c r="W74" s="408"/>
      <c r="X74" s="408"/>
      <c r="Y74" s="408"/>
      <c r="Z74" s="408"/>
      <c r="AA74" s="408"/>
      <c r="AB74" s="408"/>
      <c r="AC74" s="408"/>
      <c r="AD74" s="408"/>
      <c r="AE74" s="409"/>
      <c r="AF74" s="1"/>
      <c r="AG74" s="5"/>
      <c r="AH74" s="5"/>
      <c r="AI74" s="10"/>
      <c r="AJ74" s="10"/>
      <c r="AK74" s="10"/>
      <c r="AL74" s="10"/>
      <c r="AM74" s="10"/>
      <c r="AN74" s="10"/>
      <c r="AO74" s="10"/>
      <c r="AP74" s="24"/>
      <c r="AQ74" s="24"/>
    </row>
    <row r="75" spans="1:43" ht="20.100000000000001" hidden="1" customHeight="1">
      <c r="A75" s="1"/>
      <c r="B75" s="27"/>
      <c r="C75" s="28" t="s">
        <v>117</v>
      </c>
      <c r="D75" s="28"/>
      <c r="E75" s="28"/>
      <c r="F75" s="28"/>
      <c r="G75" s="28"/>
      <c r="H75" s="28"/>
      <c r="I75" s="28"/>
      <c r="J75" s="28"/>
      <c r="K75" s="28"/>
      <c r="L75" s="28"/>
      <c r="M75" s="9"/>
      <c r="N75" s="375"/>
      <c r="O75" s="376"/>
      <c r="P75" s="376"/>
      <c r="Q75" s="376"/>
      <c r="R75" s="408"/>
      <c r="S75" s="408"/>
      <c r="T75" s="408"/>
      <c r="U75" s="408"/>
      <c r="V75" s="408"/>
      <c r="W75" s="408"/>
      <c r="X75" s="408"/>
      <c r="Y75" s="408"/>
      <c r="Z75" s="408"/>
      <c r="AA75" s="408"/>
      <c r="AB75" s="408"/>
      <c r="AC75" s="408"/>
      <c r="AD75" s="408"/>
      <c r="AE75" s="409"/>
      <c r="AF75" s="1"/>
      <c r="AG75" s="5"/>
      <c r="AH75" s="5"/>
      <c r="AI75" s="10"/>
      <c r="AJ75" s="10"/>
      <c r="AK75" s="10"/>
      <c r="AL75" s="10"/>
      <c r="AM75" s="10"/>
      <c r="AN75" s="10"/>
      <c r="AO75" s="10"/>
      <c r="AP75" s="24"/>
      <c r="AQ75" s="24"/>
    </row>
    <row r="76" spans="1:43" ht="9.9499999999999993" hidden="1" customHeight="1">
      <c r="A76" s="1"/>
      <c r="B76" s="27"/>
      <c r="C76" s="27"/>
      <c r="D76" s="27"/>
      <c r="E76" s="27"/>
      <c r="F76" s="27"/>
      <c r="G76" s="27"/>
      <c r="H76" s="27"/>
      <c r="I76" s="27"/>
      <c r="J76" s="27"/>
      <c r="K76" s="27"/>
      <c r="L76" s="27"/>
      <c r="M76" s="9"/>
      <c r="N76" s="410"/>
      <c r="O76" s="410"/>
      <c r="P76" s="410"/>
      <c r="Q76" s="6"/>
      <c r="R76" s="6"/>
      <c r="S76" s="1"/>
      <c r="T76" s="1"/>
      <c r="U76" s="1"/>
      <c r="V76" s="1"/>
      <c r="W76" s="1"/>
      <c r="X76" s="1"/>
      <c r="Y76" s="1"/>
      <c r="Z76" s="1"/>
      <c r="AA76" s="1"/>
      <c r="AB76" s="1"/>
      <c r="AC76" s="1"/>
      <c r="AD76" s="1"/>
      <c r="AE76" s="1"/>
      <c r="AF76" s="1"/>
      <c r="AG76" s="21"/>
      <c r="AH76" s="21"/>
      <c r="AI76" s="21"/>
      <c r="AJ76" s="6"/>
      <c r="AK76" s="6"/>
      <c r="AL76" s="1"/>
      <c r="AM76" s="1"/>
      <c r="AN76" s="1"/>
      <c r="AO76" s="1"/>
      <c r="AP76" s="24"/>
      <c r="AQ76" s="24"/>
    </row>
    <row r="77" spans="1:43" ht="20.100000000000001" hidden="1" customHeight="1">
      <c r="A77" s="1"/>
      <c r="B77" s="28" t="s">
        <v>118</v>
      </c>
      <c r="C77" s="28"/>
      <c r="D77" s="28"/>
      <c r="E77" s="28"/>
      <c r="F77" s="28"/>
      <c r="G77" s="28"/>
      <c r="H77" s="28"/>
      <c r="I77" s="28"/>
      <c r="J77" s="28"/>
      <c r="K77" s="28"/>
      <c r="L77" s="28"/>
      <c r="M77" s="9"/>
      <c r="N77" s="392"/>
      <c r="O77" s="393"/>
      <c r="P77" s="393"/>
      <c r="Q77" s="393"/>
      <c r="R77" s="407"/>
      <c r="S77" s="408"/>
      <c r="T77" s="408"/>
      <c r="U77" s="408"/>
      <c r="V77" s="408"/>
      <c r="W77" s="408"/>
      <c r="X77" s="408"/>
      <c r="Y77" s="409"/>
      <c r="Z77" s="1"/>
      <c r="AA77" s="1"/>
      <c r="AB77" s="1"/>
      <c r="AC77" s="1"/>
      <c r="AD77" s="1"/>
      <c r="AE77" s="1"/>
      <c r="AF77" s="1"/>
      <c r="AG77" s="21"/>
      <c r="AH77" s="21"/>
      <c r="AI77" s="21"/>
      <c r="AJ77" s="21"/>
      <c r="AK77" s="10"/>
      <c r="AL77" s="10"/>
      <c r="AM77" s="10"/>
      <c r="AN77" s="10"/>
      <c r="AO77" s="10"/>
      <c r="AP77" s="24"/>
      <c r="AQ77" s="24"/>
    </row>
    <row r="78" spans="1:43" ht="20.100000000000001" hidden="1" customHeight="1">
      <c r="A78" s="1"/>
      <c r="B78" s="27"/>
      <c r="C78" s="28" t="s">
        <v>108</v>
      </c>
      <c r="D78" s="28"/>
      <c r="E78" s="28"/>
      <c r="F78" s="28"/>
      <c r="G78" s="28"/>
      <c r="H78" s="28"/>
      <c r="I78" s="28"/>
      <c r="J78" s="28"/>
      <c r="K78" s="28"/>
      <c r="L78" s="28"/>
      <c r="M78" s="9"/>
      <c r="N78" s="399"/>
      <c r="O78" s="408"/>
      <c r="P78" s="408"/>
      <c r="Q78" s="408"/>
      <c r="R78" s="408"/>
      <c r="S78" s="409"/>
      <c r="T78" s="399"/>
      <c r="U78" s="408"/>
      <c r="V78" s="408"/>
      <c r="W78" s="408"/>
      <c r="X78" s="408"/>
      <c r="Y78" s="409"/>
      <c r="Z78" s="1"/>
      <c r="AA78" s="1"/>
      <c r="AB78" s="1"/>
      <c r="AC78" s="1"/>
      <c r="AD78" s="1"/>
      <c r="AE78" s="1"/>
      <c r="AF78" s="1"/>
      <c r="AG78" s="11"/>
      <c r="AH78" s="11"/>
      <c r="AI78" s="12"/>
      <c r="AJ78" s="11"/>
      <c r="AK78" s="6"/>
      <c r="AL78" s="1"/>
      <c r="AM78" s="11"/>
      <c r="AN78" s="11"/>
      <c r="AO78" s="12"/>
      <c r="AP78" s="24"/>
      <c r="AQ78" s="24"/>
    </row>
    <row r="79" spans="1:43" ht="20.100000000000001" hidden="1" customHeight="1">
      <c r="A79" s="1"/>
      <c r="B79" s="27"/>
      <c r="C79" s="28" t="s">
        <v>103</v>
      </c>
      <c r="D79" s="28"/>
      <c r="E79" s="28"/>
      <c r="F79" s="28"/>
      <c r="G79" s="28"/>
      <c r="H79" s="28"/>
      <c r="I79" s="28"/>
      <c r="J79" s="28"/>
      <c r="K79" s="28"/>
      <c r="L79" s="28"/>
      <c r="M79" s="9"/>
      <c r="N79" s="388"/>
      <c r="O79" s="384"/>
      <c r="P79" s="384"/>
      <c r="Q79" s="384"/>
      <c r="R79" s="385"/>
      <c r="S79" s="1"/>
      <c r="T79" s="1"/>
      <c r="U79" s="1"/>
      <c r="V79" s="1"/>
      <c r="W79" s="1"/>
      <c r="X79" s="1"/>
      <c r="Y79" s="1"/>
      <c r="Z79" s="1"/>
      <c r="AA79" s="1"/>
      <c r="AB79" s="1"/>
      <c r="AC79" s="1"/>
      <c r="AD79" s="1"/>
      <c r="AE79" s="1"/>
      <c r="AF79" s="1"/>
      <c r="AG79" s="7"/>
      <c r="AH79" s="7"/>
      <c r="AI79" s="8"/>
      <c r="AJ79" s="8"/>
      <c r="AK79" s="8"/>
      <c r="AL79" s="1"/>
      <c r="AM79" s="1"/>
      <c r="AN79" s="1"/>
      <c r="AO79" s="1"/>
      <c r="AP79" s="24"/>
      <c r="AQ79" s="24"/>
    </row>
    <row r="80" spans="1:43" ht="20.100000000000001" hidden="1" customHeight="1">
      <c r="A80" s="1"/>
      <c r="B80" s="27"/>
      <c r="C80" s="28" t="s">
        <v>120</v>
      </c>
      <c r="D80" s="28"/>
      <c r="E80" s="28"/>
      <c r="F80" s="28"/>
      <c r="G80" s="28"/>
      <c r="H80" s="28"/>
      <c r="I80" s="28"/>
      <c r="J80" s="28"/>
      <c r="K80" s="28"/>
      <c r="L80" s="28"/>
      <c r="M80" s="9"/>
      <c r="N80" s="405"/>
      <c r="O80" s="408"/>
      <c r="P80" s="408"/>
      <c r="Q80" s="408"/>
      <c r="R80" s="408"/>
      <c r="S80" s="409"/>
      <c r="T80" s="1"/>
      <c r="U80" s="1"/>
      <c r="V80" s="1"/>
      <c r="W80" s="1"/>
      <c r="X80" s="1"/>
      <c r="Y80" s="1"/>
      <c r="Z80" s="1"/>
      <c r="AA80" s="1"/>
      <c r="AB80" s="1"/>
      <c r="AC80" s="1"/>
      <c r="AD80" s="1"/>
      <c r="AE80" s="1"/>
      <c r="AF80" s="1"/>
      <c r="AG80" s="5"/>
      <c r="AH80" s="10"/>
      <c r="AI80" s="10"/>
      <c r="AJ80" s="10"/>
      <c r="AK80" s="10"/>
      <c r="AL80" s="10"/>
      <c r="AM80" s="1"/>
      <c r="AN80" s="1"/>
      <c r="AO80" s="1"/>
      <c r="AP80" s="24"/>
      <c r="AQ80" s="24"/>
    </row>
    <row r="81" spans="1:43" ht="20.100000000000001" hidden="1" customHeight="1">
      <c r="A81" s="1"/>
      <c r="B81" s="28" t="s">
        <v>121</v>
      </c>
      <c r="C81" s="28"/>
      <c r="D81" s="28"/>
      <c r="E81" s="28"/>
      <c r="F81" s="28"/>
      <c r="G81" s="28"/>
      <c r="H81" s="28"/>
      <c r="I81" s="28"/>
      <c r="J81" s="28"/>
      <c r="K81" s="28"/>
      <c r="L81" s="28"/>
      <c r="M81" s="9"/>
      <c r="N81" s="401"/>
      <c r="O81" s="402"/>
      <c r="P81" s="13" t="s">
        <v>106</v>
      </c>
      <c r="Q81" s="13" t="s">
        <v>122</v>
      </c>
      <c r="R81" s="17"/>
      <c r="S81" s="17"/>
      <c r="T81" s="17"/>
      <c r="U81" s="17"/>
      <c r="V81" s="17"/>
      <c r="W81" s="17"/>
      <c r="X81" s="17"/>
      <c r="Y81" s="17"/>
      <c r="Z81" s="17"/>
      <c r="AA81" s="17"/>
      <c r="AB81" s="17"/>
      <c r="AC81" s="17"/>
      <c r="AD81" s="17"/>
      <c r="AE81" s="17"/>
      <c r="AF81" s="1"/>
      <c r="AG81" s="5"/>
      <c r="AH81" s="5"/>
      <c r="AI81" s="10"/>
      <c r="AJ81" s="10"/>
      <c r="AK81" s="10"/>
      <c r="AL81" s="10"/>
      <c r="AM81" s="10"/>
      <c r="AN81" s="10"/>
      <c r="AO81" s="10"/>
      <c r="AP81" s="24"/>
      <c r="AQ81" s="24"/>
    </row>
    <row r="82" spans="1:43" ht="20.100000000000001" hidden="1" customHeight="1">
      <c r="A82" s="1"/>
      <c r="B82" s="28" t="s">
        <v>123</v>
      </c>
      <c r="C82" s="28"/>
      <c r="D82" s="28"/>
      <c r="E82" s="28"/>
      <c r="F82" s="28"/>
      <c r="G82" s="28"/>
      <c r="H82" s="28"/>
      <c r="I82" s="28"/>
      <c r="J82" s="28"/>
      <c r="K82" s="28"/>
      <c r="L82" s="28"/>
      <c r="M82" s="9"/>
      <c r="N82" s="401"/>
      <c r="O82" s="402"/>
      <c r="P82" s="13" t="s">
        <v>106</v>
      </c>
      <c r="Q82" s="13" t="s">
        <v>124</v>
      </c>
      <c r="R82" s="17"/>
      <c r="S82" s="17"/>
      <c r="T82" s="17"/>
      <c r="U82" s="17"/>
      <c r="V82" s="17"/>
      <c r="W82" s="17"/>
      <c r="X82" s="17"/>
      <c r="Y82" s="17"/>
      <c r="Z82" s="17"/>
      <c r="AA82" s="17"/>
      <c r="AB82" s="17"/>
      <c r="AC82" s="17"/>
      <c r="AD82" s="17"/>
      <c r="AE82" s="17"/>
      <c r="AF82" s="1"/>
      <c r="AG82" s="5"/>
      <c r="AH82" s="5"/>
      <c r="AI82" s="10"/>
      <c r="AJ82" s="10"/>
      <c r="AK82" s="10"/>
      <c r="AL82" s="10"/>
      <c r="AM82" s="10"/>
      <c r="AN82" s="10"/>
      <c r="AO82" s="10"/>
      <c r="AP82" s="24"/>
      <c r="AQ82" s="24"/>
    </row>
    <row r="83" spans="1:43" ht="20.100000000000001" hidden="1" customHeight="1">
      <c r="A83" s="1"/>
      <c r="B83" s="28" t="s">
        <v>125</v>
      </c>
      <c r="C83" s="28"/>
      <c r="D83" s="28"/>
      <c r="E83" s="28"/>
      <c r="F83" s="28"/>
      <c r="G83" s="28"/>
      <c r="H83" s="28"/>
      <c r="I83" s="28"/>
      <c r="J83" s="28"/>
      <c r="K83" s="28"/>
      <c r="L83" s="28"/>
      <c r="M83" s="9"/>
      <c r="N83" s="401"/>
      <c r="O83" s="402"/>
      <c r="P83" s="13" t="s">
        <v>106</v>
      </c>
      <c r="Q83" s="13" t="s">
        <v>126</v>
      </c>
      <c r="R83" s="17"/>
      <c r="S83" s="17"/>
      <c r="T83" s="17"/>
      <c r="U83" s="17"/>
      <c r="V83" s="17"/>
      <c r="W83" s="17"/>
      <c r="X83" s="17"/>
      <c r="Y83" s="17"/>
      <c r="Z83" s="17"/>
      <c r="AA83" s="17"/>
      <c r="AB83" s="17"/>
      <c r="AC83" s="17"/>
      <c r="AD83" s="17"/>
      <c r="AE83" s="17"/>
      <c r="AF83" s="1"/>
      <c r="AG83" s="5"/>
      <c r="AH83" s="5"/>
      <c r="AI83" s="10"/>
      <c r="AJ83" s="10"/>
      <c r="AK83" s="10"/>
      <c r="AL83" s="10"/>
      <c r="AM83" s="10"/>
      <c r="AN83" s="10"/>
      <c r="AO83" s="10"/>
      <c r="AP83" s="24"/>
      <c r="AQ83" s="24"/>
    </row>
    <row r="84" spans="1:43" ht="20.100000000000001" hidden="1" customHeight="1">
      <c r="A84" s="1"/>
      <c r="B84" s="28" t="s">
        <v>127</v>
      </c>
      <c r="C84" s="28"/>
      <c r="D84" s="28"/>
      <c r="E84" s="28"/>
      <c r="F84" s="28"/>
      <c r="G84" s="28"/>
      <c r="H84" s="28"/>
      <c r="I84" s="28"/>
      <c r="J84" s="28"/>
      <c r="K84" s="28"/>
      <c r="L84" s="28"/>
      <c r="M84" s="9"/>
      <c r="N84" s="401"/>
      <c r="O84" s="402"/>
      <c r="P84" s="13" t="s">
        <v>106</v>
      </c>
      <c r="Q84" s="13" t="s">
        <v>128</v>
      </c>
      <c r="R84" s="17"/>
      <c r="S84" s="17"/>
      <c r="T84" s="17"/>
      <c r="U84" s="17"/>
      <c r="V84" s="17"/>
      <c r="W84" s="17"/>
      <c r="X84" s="17"/>
      <c r="Y84" s="17"/>
      <c r="Z84" s="17"/>
      <c r="AA84" s="17"/>
      <c r="AB84" s="17"/>
      <c r="AC84" s="17"/>
      <c r="AD84" s="17"/>
      <c r="AE84" s="17"/>
      <c r="AF84" s="1"/>
      <c r="AG84" s="5"/>
      <c r="AH84" s="5"/>
      <c r="AI84" s="10"/>
      <c r="AJ84" s="10"/>
      <c r="AK84" s="10"/>
      <c r="AL84" s="10"/>
      <c r="AM84" s="10"/>
      <c r="AN84" s="10"/>
      <c r="AO84" s="10"/>
      <c r="AP84" s="24"/>
      <c r="AQ84" s="24"/>
    </row>
    <row r="85" spans="1:43" ht="9.9499999999999993" hidden="1" customHeight="1">
      <c r="A85" s="24"/>
      <c r="B85" s="27"/>
      <c r="C85" s="27"/>
      <c r="D85" s="27"/>
      <c r="E85" s="27"/>
      <c r="F85" s="27"/>
      <c r="G85" s="27"/>
      <c r="H85" s="27"/>
      <c r="I85" s="27"/>
      <c r="J85" s="27"/>
      <c r="K85" s="27"/>
      <c r="L85" s="27"/>
      <c r="M85" s="24"/>
      <c r="N85" s="24"/>
      <c r="O85" s="24"/>
      <c r="P85" s="24"/>
      <c r="Q85" s="24"/>
      <c r="R85" s="24"/>
      <c r="S85" s="24"/>
      <c r="T85" s="24"/>
      <c r="U85" s="24"/>
      <c r="V85" s="24"/>
      <c r="W85" s="24"/>
      <c r="X85" s="24"/>
      <c r="Y85" s="24"/>
      <c r="Z85" s="24"/>
      <c r="AA85" s="24"/>
      <c r="AB85" s="24"/>
      <c r="AC85" s="24"/>
      <c r="AD85" s="24"/>
      <c r="AE85" s="24"/>
      <c r="AF85" s="24"/>
      <c r="AG85" s="24"/>
      <c r="AH85" s="24"/>
      <c r="AI85" s="24"/>
      <c r="AJ85" s="24"/>
      <c r="AK85" s="24"/>
      <c r="AL85" s="24"/>
      <c r="AM85" s="24"/>
      <c r="AN85" s="24"/>
      <c r="AO85" s="24"/>
      <c r="AP85" s="24"/>
      <c r="AQ85" s="24"/>
    </row>
    <row r="86" spans="1:43" ht="20.100000000000001" hidden="1" customHeight="1">
      <c r="A86" s="1"/>
      <c r="B86" s="28" t="s">
        <v>129</v>
      </c>
      <c r="C86" s="28"/>
      <c r="D86" s="28"/>
      <c r="E86" s="28"/>
      <c r="F86" s="28"/>
      <c r="G86" s="28"/>
      <c r="H86" s="28"/>
      <c r="I86" s="28"/>
      <c r="J86" s="28"/>
      <c r="K86" s="28"/>
      <c r="L86" s="28"/>
      <c r="M86" s="9"/>
      <c r="N86" s="378"/>
      <c r="O86" s="379"/>
      <c r="P86" s="13" t="s">
        <v>106</v>
      </c>
      <c r="Q86" s="13" t="s">
        <v>130</v>
      </c>
      <c r="R86" s="17"/>
      <c r="S86" s="17"/>
      <c r="T86" s="17"/>
      <c r="U86" s="17"/>
      <c r="V86" s="17"/>
      <c r="W86" s="17"/>
      <c r="X86" s="17"/>
      <c r="Y86" s="17"/>
      <c r="Z86" s="17"/>
      <c r="AA86" s="17"/>
      <c r="AB86" s="17"/>
      <c r="AC86" s="17"/>
      <c r="AD86" s="17"/>
      <c r="AE86" s="17"/>
      <c r="AF86" s="1"/>
      <c r="AG86" s="5"/>
      <c r="AH86" s="5"/>
      <c r="AI86" s="10"/>
      <c r="AJ86" s="10"/>
      <c r="AK86" s="10"/>
      <c r="AL86" s="10"/>
      <c r="AM86" s="10"/>
      <c r="AN86" s="10"/>
      <c r="AO86" s="10"/>
      <c r="AP86" s="24"/>
      <c r="AQ86" s="24"/>
    </row>
    <row r="87" spans="1:43" ht="20.100000000000001" hidden="1" customHeight="1">
      <c r="A87" s="1"/>
      <c r="B87" s="28" t="s">
        <v>131</v>
      </c>
      <c r="C87" s="28"/>
      <c r="D87" s="28"/>
      <c r="E87" s="28"/>
      <c r="F87" s="28"/>
      <c r="G87" s="28"/>
      <c r="H87" s="28"/>
      <c r="I87" s="28"/>
      <c r="J87" s="28"/>
      <c r="K87" s="28"/>
      <c r="L87" s="28"/>
      <c r="M87" s="9"/>
      <c r="N87" s="388"/>
      <c r="O87" s="403"/>
      <c r="P87" s="403"/>
      <c r="Q87" s="403"/>
      <c r="R87" s="404"/>
      <c r="S87" s="17"/>
      <c r="T87" s="17"/>
      <c r="U87" s="17"/>
      <c r="V87" s="17"/>
      <c r="W87" s="17"/>
      <c r="X87" s="17"/>
      <c r="Y87" s="17"/>
      <c r="Z87" s="17"/>
      <c r="AA87" s="17"/>
      <c r="AB87" s="17"/>
      <c r="AC87" s="17"/>
      <c r="AD87" s="17"/>
      <c r="AE87" s="17"/>
      <c r="AF87" s="1"/>
      <c r="AG87" s="5"/>
      <c r="AH87" s="5"/>
      <c r="AI87" s="10"/>
      <c r="AJ87" s="10"/>
      <c r="AK87" s="10"/>
      <c r="AL87" s="10"/>
      <c r="AM87" s="10"/>
      <c r="AN87" s="10"/>
      <c r="AO87" s="10"/>
      <c r="AP87" s="24"/>
      <c r="AQ87" s="24"/>
    </row>
  </sheetData>
  <sheetProtection password="DD57" sheet="1" objects="1" scenarios="1" selectLockedCells="1" selectUnlockedCells="1"/>
  <mergeCells count="128">
    <mergeCell ref="N87:R87"/>
    <mergeCell ref="N80:S80"/>
    <mergeCell ref="N81:O81"/>
    <mergeCell ref="N82:O82"/>
    <mergeCell ref="N83:O83"/>
    <mergeCell ref="N84:O84"/>
    <mergeCell ref="N86:O86"/>
    <mergeCell ref="N75:AE75"/>
    <mergeCell ref="N76:P76"/>
    <mergeCell ref="N77:Y77"/>
    <mergeCell ref="N78:S78"/>
    <mergeCell ref="T78:Y78"/>
    <mergeCell ref="N79:R79"/>
    <mergeCell ref="N69:R69"/>
    <mergeCell ref="N70:AE70"/>
    <mergeCell ref="N71:AE71"/>
    <mergeCell ref="N72:AE72"/>
    <mergeCell ref="N73:AE73"/>
    <mergeCell ref="N74:AE74"/>
    <mergeCell ref="N62:R62"/>
    <mergeCell ref="N63:O63"/>
    <mergeCell ref="N65:O65"/>
    <mergeCell ref="N66:S66"/>
    <mergeCell ref="T66:Y66"/>
    <mergeCell ref="N68:O68"/>
    <mergeCell ref="N56:U56"/>
    <mergeCell ref="N57:R57"/>
    <mergeCell ref="N58:R58"/>
    <mergeCell ref="N59:R59"/>
    <mergeCell ref="N60:R60"/>
    <mergeCell ref="N61:Y61"/>
    <mergeCell ref="A49:C52"/>
    <mergeCell ref="D49:Y52"/>
    <mergeCell ref="Z49:AA50"/>
    <mergeCell ref="AP44:AQ44"/>
    <mergeCell ref="AB49:AH49"/>
    <mergeCell ref="AI49:AQ52"/>
    <mergeCell ref="AC50:AD50"/>
    <mergeCell ref="AE50:AF50"/>
    <mergeCell ref="AG50:AH50"/>
    <mergeCell ref="Z51:AA51"/>
    <mergeCell ref="Z52:AA52"/>
    <mergeCell ref="A46:C47"/>
    <mergeCell ref="D46:O47"/>
    <mergeCell ref="P46:R47"/>
    <mergeCell ref="S46:AB46"/>
    <mergeCell ref="AC46:AL46"/>
    <mergeCell ref="S47:AB47"/>
    <mergeCell ref="AC47:AL47"/>
    <mergeCell ref="D40:F41"/>
    <mergeCell ref="A43:C44"/>
    <mergeCell ref="D43:H44"/>
    <mergeCell ref="I43:Q43"/>
    <mergeCell ref="R43:Y43"/>
    <mergeCell ref="Z43:AH43"/>
    <mergeCell ref="A36:Z36"/>
    <mergeCell ref="A38:C41"/>
    <mergeCell ref="D38:Z38"/>
    <mergeCell ref="AA38:AG38"/>
    <mergeCell ref="AH38:AQ38"/>
    <mergeCell ref="D39:Z39"/>
    <mergeCell ref="AB39:AC39"/>
    <mergeCell ref="AD39:AE39"/>
    <mergeCell ref="AF39:AG39"/>
    <mergeCell ref="AH39:AQ39"/>
    <mergeCell ref="AI43:AQ43"/>
    <mergeCell ref="I44:O44"/>
    <mergeCell ref="P44:Q44"/>
    <mergeCell ref="R44:W44"/>
    <mergeCell ref="X44:Y44"/>
    <mergeCell ref="Z44:AF44"/>
    <mergeCell ref="AG44:AH44"/>
    <mergeCell ref="AI44:AO44"/>
    <mergeCell ref="A27:C30"/>
    <mergeCell ref="D27:F28"/>
    <mergeCell ref="D29:F30"/>
    <mergeCell ref="H29:AK30"/>
    <mergeCell ref="A31:C34"/>
    <mergeCell ref="D31:F32"/>
    <mergeCell ref="D33:F34"/>
    <mergeCell ref="H33:AK34"/>
    <mergeCell ref="A21:C22"/>
    <mergeCell ref="D21:F24"/>
    <mergeCell ref="O21:AL22"/>
    <mergeCell ref="A23:C26"/>
    <mergeCell ref="D25:F26"/>
    <mergeCell ref="H25:AK26"/>
    <mergeCell ref="A18:C19"/>
    <mergeCell ref="D18:O19"/>
    <mergeCell ref="P18:R19"/>
    <mergeCell ref="S18:AB18"/>
    <mergeCell ref="AC18:AL18"/>
    <mergeCell ref="S19:AB19"/>
    <mergeCell ref="AC19:AL19"/>
    <mergeCell ref="A15:C16"/>
    <mergeCell ref="D15:H16"/>
    <mergeCell ref="I15:Q15"/>
    <mergeCell ref="R15:Z15"/>
    <mergeCell ref="I16:O16"/>
    <mergeCell ref="P16:Q16"/>
    <mergeCell ref="R16:X16"/>
    <mergeCell ref="Y16:Z16"/>
    <mergeCell ref="F9:AB9"/>
    <mergeCell ref="AD9:AE9"/>
    <mergeCell ref="AF9:AG9"/>
    <mergeCell ref="AH9:AI9"/>
    <mergeCell ref="F10:H11"/>
    <mergeCell ref="A13:Z13"/>
    <mergeCell ref="I4:K4"/>
    <mergeCell ref="G5:H5"/>
    <mergeCell ref="I5:K5"/>
    <mergeCell ref="U6:Z7"/>
    <mergeCell ref="AA6:AQ7"/>
    <mergeCell ref="A8:E9"/>
    <mergeCell ref="F8:AB8"/>
    <mergeCell ref="AC8:AI8"/>
    <mergeCell ref="AJ8:AJ9"/>
    <mergeCell ref="AK8:AQ11"/>
    <mergeCell ref="A1:D1"/>
    <mergeCell ref="E1:AJ1"/>
    <mergeCell ref="AG2:AQ2"/>
    <mergeCell ref="A3:E7"/>
    <mergeCell ref="F3:F5"/>
    <mergeCell ref="G3:K3"/>
    <mergeCell ref="L3:T5"/>
    <mergeCell ref="U3:Z5"/>
    <mergeCell ref="AA3:AQ5"/>
    <mergeCell ref="G4:H4"/>
  </mergeCells>
  <phoneticPr fontId="4"/>
  <conditionalFormatting sqref="P44:Q44">
    <cfRule type="expression" dxfId="24" priority="1" stopIfTrue="1">
      <formula>"P45=""①"""</formula>
    </cfRule>
  </conditionalFormatting>
  <dataValidations count="4">
    <dataValidation type="list" showInputMessage="1" showErrorMessage="1" sqref="N76 AG76">
      <formula1>"選択して下さい,62:氏名変更,63:住所変更,79:情報提供停止"</formula1>
    </dataValidation>
    <dataValidation imeMode="disabled" allowBlank="1" showInputMessage="1" showErrorMessage="1" sqref="AG68:AH68 N57:R57 AG63 N60:R60 AG57 AG58:AH60 AG62:AH62 AG81:AH84 N63:O63 AG79:AH79 AG80 AG86:AH87 AG56:AH56 N56:U56 N62:R62 N69:R69 N79:R79 N81:O84 N86:O86 N87:R87 AH70:AH75 N65:O65 N68:O68 AG65:AH65 AG69:AG75 N80:S80"/>
    <dataValidation imeMode="halfKatakana" allowBlank="1" showInputMessage="1" showErrorMessage="1" sqref="P81:Q84 N77:Y77 AG64:AJ64 AG77:AJ77 P65:Q65 N70:AE70 N61:Y61 P86:Q86 P68:Q68 AG61:AJ61 N64:Y64 N72:AE72 N74:AE74"/>
    <dataValidation imeMode="hiragana" allowBlank="1" showInputMessage="1" showErrorMessage="1" sqref="N75:AE75 N58:R59 AJ66:AJ67 AM66:AN67 N66:Y67 AJ78 AM78:AN78 AG78:AH78 AG66:AH67 N78:Y78 N73:AE73 N71:AE71"/>
  </dataValidations>
  <printOptions horizontalCentered="1"/>
  <pageMargins left="0.59055118110236227" right="0.31496062992125984" top="0.59055118110236227" bottom="0.59055118110236227" header="0.51181102362204722" footer="0.51181102362204722"/>
  <pageSetup paperSize="9" scale="70" orientation="portrait" r:id="rId1"/>
  <headerFooter alignWithMargins="0"/>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Q90"/>
  <sheetViews>
    <sheetView showGridLines="0" showRowColHeaders="0" view="pageBreakPreview" zoomScale="90" zoomScaleNormal="100" zoomScaleSheetLayoutView="90" workbookViewId="0">
      <selection sqref="A1:D1"/>
    </sheetView>
  </sheetViews>
  <sheetFormatPr defaultColWidth="9" defaultRowHeight="13.5" customHeight="1"/>
  <cols>
    <col min="1" max="3" width="3.625" style="26" customWidth="1"/>
    <col min="4" max="43" width="3.125" style="26" customWidth="1"/>
    <col min="44" max="16384" width="9" style="26"/>
  </cols>
  <sheetData>
    <row r="1" spans="1:43" ht="32.25" customHeight="1">
      <c r="A1" s="274" t="s">
        <v>25</v>
      </c>
      <c r="B1" s="274"/>
      <c r="C1" s="274"/>
      <c r="D1" s="274"/>
      <c r="E1" s="275" t="s">
        <v>26</v>
      </c>
      <c r="F1" s="275"/>
      <c r="G1" s="275"/>
      <c r="H1" s="275"/>
      <c r="I1" s="275"/>
      <c r="J1" s="275"/>
      <c r="K1" s="275"/>
      <c r="L1" s="275"/>
      <c r="M1" s="275"/>
      <c r="N1" s="275"/>
      <c r="O1" s="275"/>
      <c r="P1" s="275"/>
      <c r="Q1" s="275"/>
      <c r="R1" s="275"/>
      <c r="S1" s="275"/>
      <c r="T1" s="275"/>
      <c r="U1" s="275"/>
      <c r="V1" s="275"/>
      <c r="W1" s="275"/>
      <c r="X1" s="275"/>
      <c r="Y1" s="275"/>
      <c r="Z1" s="275"/>
      <c r="AA1" s="275"/>
      <c r="AB1" s="275"/>
      <c r="AC1" s="275"/>
      <c r="AD1" s="275"/>
      <c r="AE1" s="275"/>
      <c r="AF1" s="275"/>
      <c r="AG1" s="275"/>
      <c r="AH1" s="275"/>
      <c r="AI1" s="275"/>
      <c r="AJ1" s="275"/>
      <c r="AK1" s="65"/>
      <c r="AL1" s="65"/>
      <c r="AM1" s="65"/>
      <c r="AN1" s="65"/>
      <c r="AO1" s="65"/>
      <c r="AP1" s="65"/>
      <c r="AQ1" s="65"/>
    </row>
    <row r="2" spans="1:43" ht="30" customHeight="1" thickBot="1">
      <c r="A2" s="29"/>
      <c r="B2" s="29"/>
      <c r="C2" s="29"/>
      <c r="D2" s="29"/>
      <c r="E2" s="29"/>
      <c r="F2" s="29"/>
      <c r="G2" s="29"/>
      <c r="H2" s="29"/>
      <c r="I2" s="29"/>
      <c r="J2" s="29"/>
      <c r="K2" s="29"/>
      <c r="L2" s="29"/>
      <c r="M2" s="29"/>
      <c r="N2" s="29"/>
      <c r="O2" s="29"/>
      <c r="P2" s="29"/>
      <c r="Q2" s="29"/>
      <c r="R2" s="29"/>
      <c r="S2" s="29"/>
      <c r="T2" s="29"/>
      <c r="U2" s="29"/>
      <c r="V2" s="29"/>
      <c r="W2" s="29"/>
      <c r="X2" s="29"/>
      <c r="Y2" s="29"/>
      <c r="Z2" s="29"/>
      <c r="AA2" s="29"/>
      <c r="AB2" s="29"/>
      <c r="AC2" s="29"/>
      <c r="AD2" s="29"/>
      <c r="AE2" s="29"/>
      <c r="AF2" s="30" t="s">
        <v>27</v>
      </c>
      <c r="AG2" s="276">
        <f>IF(N56="","令和　　　年　　　月　　　日",N56)</f>
        <v>45017</v>
      </c>
      <c r="AH2" s="276"/>
      <c r="AI2" s="276"/>
      <c r="AJ2" s="276"/>
      <c r="AK2" s="276"/>
      <c r="AL2" s="276"/>
      <c r="AM2" s="276"/>
      <c r="AN2" s="276"/>
      <c r="AO2" s="276"/>
      <c r="AP2" s="276"/>
      <c r="AQ2" s="276"/>
    </row>
    <row r="3" spans="1:43" ht="15" customHeight="1">
      <c r="A3" s="277" t="s">
        <v>28</v>
      </c>
      <c r="B3" s="278"/>
      <c r="C3" s="278"/>
      <c r="D3" s="278"/>
      <c r="E3" s="279"/>
      <c r="F3" s="283" t="s">
        <v>29</v>
      </c>
      <c r="G3" s="286" t="s">
        <v>30</v>
      </c>
      <c r="H3" s="286"/>
      <c r="I3" s="286"/>
      <c r="J3" s="286"/>
      <c r="K3" s="286"/>
      <c r="L3" s="287" t="s">
        <v>31</v>
      </c>
      <c r="M3" s="288"/>
      <c r="N3" s="288"/>
      <c r="O3" s="288"/>
      <c r="P3" s="288"/>
      <c r="Q3" s="288"/>
      <c r="R3" s="288"/>
      <c r="S3" s="288"/>
      <c r="T3" s="283"/>
      <c r="U3" s="287" t="s">
        <v>32</v>
      </c>
      <c r="V3" s="288"/>
      <c r="W3" s="288"/>
      <c r="X3" s="288"/>
      <c r="Y3" s="288"/>
      <c r="Z3" s="283"/>
      <c r="AA3" s="252" t="str">
        <f>IF(N58="","",N58)</f>
        <v>裁判所共済組合</v>
      </c>
      <c r="AB3" s="253"/>
      <c r="AC3" s="253"/>
      <c r="AD3" s="253"/>
      <c r="AE3" s="253"/>
      <c r="AF3" s="253"/>
      <c r="AG3" s="253"/>
      <c r="AH3" s="253"/>
      <c r="AI3" s="253"/>
      <c r="AJ3" s="253"/>
      <c r="AK3" s="253"/>
      <c r="AL3" s="253"/>
      <c r="AM3" s="253"/>
      <c r="AN3" s="253"/>
      <c r="AO3" s="253"/>
      <c r="AP3" s="253"/>
      <c r="AQ3" s="254"/>
    </row>
    <row r="4" spans="1:43" ht="15" customHeight="1">
      <c r="A4" s="280"/>
      <c r="B4" s="281"/>
      <c r="C4" s="281"/>
      <c r="D4" s="281"/>
      <c r="E4" s="282"/>
      <c r="F4" s="284"/>
      <c r="G4" s="261" t="s">
        <v>33</v>
      </c>
      <c r="H4" s="262"/>
      <c r="I4" s="261" t="s">
        <v>34</v>
      </c>
      <c r="J4" s="263"/>
      <c r="K4" s="262"/>
      <c r="L4" s="289"/>
      <c r="M4" s="290"/>
      <c r="N4" s="290"/>
      <c r="O4" s="290"/>
      <c r="P4" s="290"/>
      <c r="Q4" s="290"/>
      <c r="R4" s="290"/>
      <c r="S4" s="290"/>
      <c r="T4" s="284"/>
      <c r="U4" s="289"/>
      <c r="V4" s="290"/>
      <c r="W4" s="290"/>
      <c r="X4" s="290"/>
      <c r="Y4" s="290"/>
      <c r="Z4" s="284"/>
      <c r="AA4" s="255"/>
      <c r="AB4" s="256"/>
      <c r="AC4" s="256"/>
      <c r="AD4" s="256"/>
      <c r="AE4" s="256"/>
      <c r="AF4" s="256"/>
      <c r="AG4" s="256"/>
      <c r="AH4" s="256"/>
      <c r="AI4" s="256"/>
      <c r="AJ4" s="256"/>
      <c r="AK4" s="256"/>
      <c r="AL4" s="256"/>
      <c r="AM4" s="256"/>
      <c r="AN4" s="256"/>
      <c r="AO4" s="256"/>
      <c r="AP4" s="256"/>
      <c r="AQ4" s="257"/>
    </row>
    <row r="5" spans="1:43" ht="15" customHeight="1">
      <c r="A5" s="280"/>
      <c r="B5" s="281"/>
      <c r="C5" s="281"/>
      <c r="D5" s="281"/>
      <c r="E5" s="282"/>
      <c r="F5" s="285"/>
      <c r="G5" s="264" t="s">
        <v>35</v>
      </c>
      <c r="H5" s="265"/>
      <c r="I5" s="264" t="s">
        <v>36</v>
      </c>
      <c r="J5" s="266"/>
      <c r="K5" s="265"/>
      <c r="L5" s="291"/>
      <c r="M5" s="292"/>
      <c r="N5" s="292"/>
      <c r="O5" s="292"/>
      <c r="P5" s="292"/>
      <c r="Q5" s="292"/>
      <c r="R5" s="292"/>
      <c r="S5" s="292"/>
      <c r="T5" s="285"/>
      <c r="U5" s="291"/>
      <c r="V5" s="292"/>
      <c r="W5" s="292"/>
      <c r="X5" s="292"/>
      <c r="Y5" s="292"/>
      <c r="Z5" s="285"/>
      <c r="AA5" s="258"/>
      <c r="AB5" s="259"/>
      <c r="AC5" s="259"/>
      <c r="AD5" s="259"/>
      <c r="AE5" s="259"/>
      <c r="AF5" s="259"/>
      <c r="AG5" s="259"/>
      <c r="AH5" s="259"/>
      <c r="AI5" s="259"/>
      <c r="AJ5" s="259"/>
      <c r="AK5" s="259"/>
      <c r="AL5" s="259"/>
      <c r="AM5" s="259"/>
      <c r="AN5" s="259"/>
      <c r="AO5" s="259"/>
      <c r="AP5" s="259"/>
      <c r="AQ5" s="260"/>
    </row>
    <row r="6" spans="1:43" ht="15" customHeight="1">
      <c r="A6" s="280"/>
      <c r="B6" s="281"/>
      <c r="C6" s="281"/>
      <c r="D6" s="281"/>
      <c r="E6" s="282"/>
      <c r="F6" s="31">
        <v>1</v>
      </c>
      <c r="G6" s="32">
        <v>2</v>
      </c>
      <c r="H6" s="33">
        <v>3</v>
      </c>
      <c r="I6" s="32">
        <v>4</v>
      </c>
      <c r="J6" s="34">
        <v>5</v>
      </c>
      <c r="K6" s="33">
        <v>6</v>
      </c>
      <c r="L6" s="32">
        <v>7</v>
      </c>
      <c r="M6" s="34">
        <v>8</v>
      </c>
      <c r="N6" s="34">
        <v>9</v>
      </c>
      <c r="O6" s="34">
        <v>10</v>
      </c>
      <c r="P6" s="34">
        <v>11</v>
      </c>
      <c r="Q6" s="34">
        <v>12</v>
      </c>
      <c r="R6" s="34">
        <v>13</v>
      </c>
      <c r="S6" s="34">
        <v>14</v>
      </c>
      <c r="T6" s="33">
        <v>15</v>
      </c>
      <c r="U6" s="267" t="s">
        <v>37</v>
      </c>
      <c r="V6" s="267"/>
      <c r="W6" s="267"/>
      <c r="X6" s="267"/>
      <c r="Y6" s="267"/>
      <c r="Z6" s="267"/>
      <c r="AA6" s="269" t="str">
        <f>IF(N59="","",N59)</f>
        <v/>
      </c>
      <c r="AB6" s="269"/>
      <c r="AC6" s="269"/>
      <c r="AD6" s="269"/>
      <c r="AE6" s="269"/>
      <c r="AF6" s="269"/>
      <c r="AG6" s="269"/>
      <c r="AH6" s="269"/>
      <c r="AI6" s="269"/>
      <c r="AJ6" s="269"/>
      <c r="AK6" s="269"/>
      <c r="AL6" s="269"/>
      <c r="AM6" s="269"/>
      <c r="AN6" s="269"/>
      <c r="AO6" s="269"/>
      <c r="AP6" s="269"/>
      <c r="AQ6" s="270"/>
    </row>
    <row r="7" spans="1:43" ht="36" customHeight="1" thickBot="1">
      <c r="A7" s="280"/>
      <c r="B7" s="281"/>
      <c r="C7" s="281"/>
      <c r="D7" s="281"/>
      <c r="E7" s="282"/>
      <c r="F7" s="73" t="s">
        <v>38</v>
      </c>
      <c r="G7" s="74" t="str">
        <f>MID($N$57,1,1)</f>
        <v>1</v>
      </c>
      <c r="H7" s="75" t="str">
        <f>MID($N$57,2,1)</f>
        <v>3</v>
      </c>
      <c r="I7" s="74" t="str">
        <f>MID($N$57,3,1)</f>
        <v/>
      </c>
      <c r="J7" s="76" t="str">
        <f>MID($N$57,4,1)</f>
        <v/>
      </c>
      <c r="K7" s="75" t="str">
        <f>MID($N$57,5,1)</f>
        <v/>
      </c>
      <c r="L7" s="74" t="str">
        <f>MID($N$60,1,1)</f>
        <v/>
      </c>
      <c r="M7" s="76" t="str">
        <f>MID($N$60,2,1)</f>
        <v/>
      </c>
      <c r="N7" s="76" t="str">
        <f>MID($N$60,3,1)</f>
        <v/>
      </c>
      <c r="O7" s="76" t="str">
        <f>MID($N$60,4,1)</f>
        <v/>
      </c>
      <c r="P7" s="76" t="str">
        <f>MID($N$60,5,1)</f>
        <v/>
      </c>
      <c r="Q7" s="76" t="str">
        <f>MID($N$60,6,1)</f>
        <v/>
      </c>
      <c r="R7" s="76" t="str">
        <f>MID($N$60,7,1)</f>
        <v/>
      </c>
      <c r="S7" s="76" t="str">
        <f>MID($N$60,8,1)</f>
        <v/>
      </c>
      <c r="T7" s="75" t="str">
        <f>MID($N$60,9,1)</f>
        <v/>
      </c>
      <c r="U7" s="268"/>
      <c r="V7" s="268"/>
      <c r="W7" s="268"/>
      <c r="X7" s="268"/>
      <c r="Y7" s="268"/>
      <c r="Z7" s="268"/>
      <c r="AA7" s="271"/>
      <c r="AB7" s="271"/>
      <c r="AC7" s="271"/>
      <c r="AD7" s="271"/>
      <c r="AE7" s="271"/>
      <c r="AF7" s="271"/>
      <c r="AG7" s="271"/>
      <c r="AH7" s="271"/>
      <c r="AI7" s="271"/>
      <c r="AJ7" s="271"/>
      <c r="AK7" s="272"/>
      <c r="AL7" s="272"/>
      <c r="AM7" s="272"/>
      <c r="AN7" s="272"/>
      <c r="AO7" s="272"/>
      <c r="AP7" s="272"/>
      <c r="AQ7" s="273"/>
    </row>
    <row r="8" spans="1:43" ht="15.95" customHeight="1">
      <c r="A8" s="297" t="s">
        <v>39</v>
      </c>
      <c r="B8" s="298"/>
      <c r="C8" s="298"/>
      <c r="D8" s="298"/>
      <c r="E8" s="299"/>
      <c r="F8" s="292" t="s">
        <v>40</v>
      </c>
      <c r="G8" s="292"/>
      <c r="H8" s="292"/>
      <c r="I8" s="292"/>
      <c r="J8" s="292"/>
      <c r="K8" s="292"/>
      <c r="L8" s="292"/>
      <c r="M8" s="292"/>
      <c r="N8" s="292"/>
      <c r="O8" s="292"/>
      <c r="P8" s="292"/>
      <c r="Q8" s="292"/>
      <c r="R8" s="292"/>
      <c r="S8" s="292"/>
      <c r="T8" s="292"/>
      <c r="U8" s="292"/>
      <c r="V8" s="292"/>
      <c r="W8" s="292"/>
      <c r="X8" s="292"/>
      <c r="Y8" s="292"/>
      <c r="Z8" s="292"/>
      <c r="AA8" s="292"/>
      <c r="AB8" s="285"/>
      <c r="AC8" s="293" t="s">
        <v>41</v>
      </c>
      <c r="AD8" s="293"/>
      <c r="AE8" s="293"/>
      <c r="AF8" s="293"/>
      <c r="AG8" s="293"/>
      <c r="AH8" s="293"/>
      <c r="AI8" s="293"/>
      <c r="AJ8" s="291" t="s">
        <v>42</v>
      </c>
      <c r="AK8" s="300" t="s">
        <v>43</v>
      </c>
      <c r="AL8" s="301"/>
      <c r="AM8" s="301"/>
      <c r="AN8" s="301"/>
      <c r="AO8" s="301"/>
      <c r="AP8" s="301"/>
      <c r="AQ8" s="302"/>
    </row>
    <row r="9" spans="1:43" ht="24.95" customHeight="1">
      <c r="A9" s="297"/>
      <c r="B9" s="298"/>
      <c r="C9" s="298"/>
      <c r="D9" s="298"/>
      <c r="E9" s="299"/>
      <c r="F9" s="295" t="s">
        <v>44</v>
      </c>
      <c r="G9" s="295"/>
      <c r="H9" s="295"/>
      <c r="I9" s="295"/>
      <c r="J9" s="295"/>
      <c r="K9" s="295"/>
      <c r="L9" s="295"/>
      <c r="M9" s="295"/>
      <c r="N9" s="295"/>
      <c r="O9" s="295"/>
      <c r="P9" s="295"/>
      <c r="Q9" s="295"/>
      <c r="R9" s="295"/>
      <c r="S9" s="295"/>
      <c r="T9" s="295"/>
      <c r="U9" s="295"/>
      <c r="V9" s="295"/>
      <c r="W9" s="295"/>
      <c r="X9" s="295"/>
      <c r="Y9" s="295"/>
      <c r="Z9" s="295"/>
      <c r="AA9" s="295"/>
      <c r="AB9" s="296"/>
      <c r="AC9" s="35" t="s">
        <v>45</v>
      </c>
      <c r="AD9" s="267" t="s">
        <v>46</v>
      </c>
      <c r="AE9" s="267"/>
      <c r="AF9" s="267" t="s">
        <v>47</v>
      </c>
      <c r="AG9" s="267"/>
      <c r="AH9" s="267" t="s">
        <v>48</v>
      </c>
      <c r="AI9" s="267"/>
      <c r="AJ9" s="294"/>
      <c r="AK9" s="303"/>
      <c r="AL9" s="304"/>
      <c r="AM9" s="304"/>
      <c r="AN9" s="304"/>
      <c r="AO9" s="304"/>
      <c r="AP9" s="304"/>
      <c r="AQ9" s="305"/>
    </row>
    <row r="10" spans="1:43" ht="15" customHeight="1">
      <c r="A10" s="36"/>
      <c r="B10" s="37"/>
      <c r="C10" s="37"/>
      <c r="D10" s="37"/>
      <c r="E10" s="38"/>
      <c r="F10" s="309" t="s">
        <v>49</v>
      </c>
      <c r="G10" s="267"/>
      <c r="H10" s="267"/>
      <c r="I10" s="32">
        <v>19</v>
      </c>
      <c r="J10" s="34">
        <v>20</v>
      </c>
      <c r="K10" s="34">
        <v>21</v>
      </c>
      <c r="L10" s="34">
        <v>22</v>
      </c>
      <c r="M10" s="34">
        <v>23</v>
      </c>
      <c r="N10" s="34">
        <v>24</v>
      </c>
      <c r="O10" s="34">
        <v>25</v>
      </c>
      <c r="P10" s="34">
        <v>26</v>
      </c>
      <c r="Q10" s="34">
        <v>27</v>
      </c>
      <c r="R10" s="34">
        <v>28</v>
      </c>
      <c r="S10" s="34">
        <v>29</v>
      </c>
      <c r="T10" s="34">
        <v>30</v>
      </c>
      <c r="U10" s="34">
        <v>31</v>
      </c>
      <c r="V10" s="34">
        <v>32</v>
      </c>
      <c r="W10" s="34">
        <v>33</v>
      </c>
      <c r="X10" s="34">
        <v>34</v>
      </c>
      <c r="Y10" s="34">
        <v>35</v>
      </c>
      <c r="Z10" s="34">
        <v>36</v>
      </c>
      <c r="AA10" s="34">
        <v>37</v>
      </c>
      <c r="AB10" s="33">
        <v>38</v>
      </c>
      <c r="AC10" s="39">
        <v>39</v>
      </c>
      <c r="AD10" s="32">
        <v>40</v>
      </c>
      <c r="AE10" s="33">
        <v>41</v>
      </c>
      <c r="AF10" s="32">
        <v>42</v>
      </c>
      <c r="AG10" s="33">
        <v>43</v>
      </c>
      <c r="AH10" s="32">
        <v>44</v>
      </c>
      <c r="AI10" s="33">
        <v>45</v>
      </c>
      <c r="AJ10" s="40">
        <v>46</v>
      </c>
      <c r="AK10" s="303"/>
      <c r="AL10" s="304"/>
      <c r="AM10" s="304"/>
      <c r="AN10" s="304"/>
      <c r="AO10" s="304"/>
      <c r="AP10" s="304"/>
      <c r="AQ10" s="305"/>
    </row>
    <row r="11" spans="1:43" ht="36" customHeight="1" thickBot="1">
      <c r="A11" s="41"/>
      <c r="B11" s="42"/>
      <c r="C11" s="42"/>
      <c r="D11" s="42"/>
      <c r="E11" s="43"/>
      <c r="F11" s="310"/>
      <c r="G11" s="268"/>
      <c r="H11" s="268"/>
      <c r="I11" s="86" t="str">
        <f>MID($N$61,1,1)</f>
        <v>ｷ</v>
      </c>
      <c r="J11" s="87" t="str">
        <f>MID($N$61,2,1)</f>
        <v>ﾖ</v>
      </c>
      <c r="K11" s="87" t="str">
        <f>MID($N$61,3,1)</f>
        <v>ｳ</v>
      </c>
      <c r="L11" s="87" t="str">
        <f>MID($N$61,4,1)</f>
        <v>ｻ</v>
      </c>
      <c r="M11" s="87" t="str">
        <f>MID($N$61,5,1)</f>
        <v>ｲ</v>
      </c>
      <c r="N11" s="87" t="str">
        <f>MID($N$61,6,1)</f>
        <v xml:space="preserve"> </v>
      </c>
      <c r="O11" s="87" t="str">
        <f>MID($N$61,7,1)</f>
        <v>ﾀ</v>
      </c>
      <c r="P11" s="87" t="str">
        <f>MID($N$61,8,1)</f>
        <v>ﾛ</v>
      </c>
      <c r="Q11" s="87" t="str">
        <f>MID($N$61,9,1)</f>
        <v>ｳ</v>
      </c>
      <c r="R11" s="87" t="str">
        <f>MID($N$61,10,1)</f>
        <v/>
      </c>
      <c r="S11" s="87" t="str">
        <f>MID($N$61,11,1)</f>
        <v/>
      </c>
      <c r="T11" s="87" t="str">
        <f>MID($N$61,12,1)</f>
        <v/>
      </c>
      <c r="U11" s="87" t="str">
        <f>MID($N$61,13,1)</f>
        <v/>
      </c>
      <c r="V11" s="87" t="str">
        <f>MID($N$61,14,1)</f>
        <v/>
      </c>
      <c r="W11" s="87" t="str">
        <f>MID($N$61,15,1)</f>
        <v/>
      </c>
      <c r="X11" s="87" t="str">
        <f>MID($N$61,16,1)</f>
        <v/>
      </c>
      <c r="Y11" s="87" t="str">
        <f>MID($N$61,17,1)</f>
        <v/>
      </c>
      <c r="Z11" s="87" t="str">
        <f>MID($N$61,18,1)</f>
        <v/>
      </c>
      <c r="AA11" s="87" t="str">
        <f>MID($N$61,19,1)</f>
        <v/>
      </c>
      <c r="AB11" s="88" t="str">
        <f>MID($N$61,20,1)</f>
        <v/>
      </c>
      <c r="AC11" s="77" t="str">
        <f>MID($N$62,1,1)</f>
        <v>3</v>
      </c>
      <c r="AD11" s="74" t="str">
        <f>MID($N$62,2,1)</f>
        <v>6</v>
      </c>
      <c r="AE11" s="75" t="str">
        <f>MID($N$62,3,1)</f>
        <v>3</v>
      </c>
      <c r="AF11" s="74" t="str">
        <f>MID($N$62,4,1)</f>
        <v>0</v>
      </c>
      <c r="AG11" s="75" t="str">
        <f>MID($N$62,5,1)</f>
        <v>4</v>
      </c>
      <c r="AH11" s="74" t="str">
        <f>MID($N$62,6,1)</f>
        <v>0</v>
      </c>
      <c r="AI11" s="75" t="str">
        <f>MID($N$62,7,1)</f>
        <v>1</v>
      </c>
      <c r="AJ11" s="78" t="str">
        <f>MID($N$63,1,1)</f>
        <v>1</v>
      </c>
      <c r="AK11" s="306"/>
      <c r="AL11" s="307"/>
      <c r="AM11" s="307"/>
      <c r="AN11" s="307"/>
      <c r="AO11" s="307"/>
      <c r="AP11" s="307"/>
      <c r="AQ11" s="308"/>
    </row>
    <row r="12" spans="1:43" ht="24.95" customHeight="1" thickBot="1">
      <c r="A12" s="66"/>
      <c r="B12" s="66"/>
      <c r="C12" s="66"/>
      <c r="D12" s="66"/>
      <c r="E12" s="66"/>
      <c r="F12" s="66"/>
      <c r="G12" s="66"/>
      <c r="H12" s="66"/>
      <c r="I12" s="66"/>
      <c r="J12" s="66"/>
      <c r="K12" s="66"/>
      <c r="L12" s="66"/>
      <c r="M12" s="66"/>
      <c r="N12" s="66"/>
      <c r="O12" s="66"/>
      <c r="P12" s="66"/>
      <c r="Q12" s="66"/>
      <c r="R12" s="66"/>
      <c r="S12" s="66"/>
      <c r="T12" s="66"/>
      <c r="U12" s="66"/>
      <c r="V12" s="66"/>
      <c r="W12" s="66"/>
      <c r="X12" s="66"/>
      <c r="Y12" s="66"/>
      <c r="Z12" s="66"/>
      <c r="AA12" s="67"/>
      <c r="AB12" s="67"/>
      <c r="AC12" s="67"/>
      <c r="AD12" s="67"/>
      <c r="AE12" s="67"/>
      <c r="AF12" s="67"/>
      <c r="AG12" s="67"/>
      <c r="AH12" s="67"/>
      <c r="AI12" s="67"/>
      <c r="AJ12" s="67"/>
      <c r="AK12" s="67"/>
      <c r="AL12" s="67"/>
      <c r="AM12" s="67"/>
      <c r="AN12" s="67"/>
      <c r="AO12" s="67"/>
      <c r="AP12" s="67"/>
      <c r="AQ12" s="67"/>
    </row>
    <row r="13" spans="1:43" ht="27.95" customHeight="1" thickBot="1">
      <c r="A13" s="311" t="s">
        <v>50</v>
      </c>
      <c r="B13" s="312"/>
      <c r="C13" s="312"/>
      <c r="D13" s="312"/>
      <c r="E13" s="312"/>
      <c r="F13" s="312"/>
      <c r="G13" s="312"/>
      <c r="H13" s="312"/>
      <c r="I13" s="312"/>
      <c r="J13" s="312"/>
      <c r="K13" s="312"/>
      <c r="L13" s="312"/>
      <c r="M13" s="312"/>
      <c r="N13" s="312"/>
      <c r="O13" s="312"/>
      <c r="P13" s="312"/>
      <c r="Q13" s="312"/>
      <c r="R13" s="312"/>
      <c r="S13" s="312"/>
      <c r="T13" s="312"/>
      <c r="U13" s="312"/>
      <c r="V13" s="312"/>
      <c r="W13" s="312"/>
      <c r="X13" s="312"/>
      <c r="Y13" s="312"/>
      <c r="Z13" s="313"/>
      <c r="AA13" s="68"/>
      <c r="AB13" s="68"/>
      <c r="AC13" s="68"/>
      <c r="AD13" s="68"/>
      <c r="AE13" s="68"/>
      <c r="AF13" s="68"/>
      <c r="AG13" s="68"/>
      <c r="AH13" s="68"/>
      <c r="AI13" s="68"/>
      <c r="AJ13" s="68"/>
      <c r="AK13" s="68"/>
      <c r="AL13" s="68"/>
      <c r="AM13" s="68"/>
      <c r="AN13" s="68"/>
      <c r="AO13" s="68"/>
      <c r="AP13" s="68"/>
      <c r="AQ13" s="68"/>
    </row>
    <row r="14" spans="1:43" ht="12" customHeight="1" thickBot="1">
      <c r="A14" s="66"/>
      <c r="B14" s="66"/>
      <c r="C14" s="66"/>
      <c r="D14" s="66"/>
      <c r="E14" s="66"/>
      <c r="F14" s="66"/>
      <c r="G14" s="66"/>
      <c r="H14" s="66"/>
      <c r="I14" s="66"/>
      <c r="J14" s="66"/>
      <c r="K14" s="66"/>
      <c r="L14" s="66"/>
      <c r="M14" s="66"/>
      <c r="N14" s="66"/>
      <c r="O14" s="66"/>
      <c r="P14" s="66"/>
      <c r="Q14" s="66"/>
      <c r="R14" s="66"/>
      <c r="S14" s="66"/>
      <c r="T14" s="66"/>
      <c r="U14" s="66"/>
      <c r="V14" s="66"/>
      <c r="W14" s="66"/>
      <c r="X14" s="66"/>
      <c r="Y14" s="66"/>
      <c r="Z14" s="66"/>
      <c r="AA14" s="68"/>
      <c r="AB14" s="68"/>
      <c r="AC14" s="68"/>
      <c r="AD14" s="68"/>
      <c r="AE14" s="68"/>
      <c r="AF14" s="68"/>
      <c r="AG14" s="68"/>
      <c r="AH14" s="68"/>
      <c r="AI14" s="68"/>
      <c r="AJ14" s="68"/>
      <c r="AK14" s="68"/>
      <c r="AL14" s="68"/>
      <c r="AM14" s="68"/>
      <c r="AN14" s="68"/>
      <c r="AO14" s="68"/>
      <c r="AP14" s="68"/>
      <c r="AQ14" s="68"/>
    </row>
    <row r="15" spans="1:43" ht="15" customHeight="1">
      <c r="A15" s="314" t="s">
        <v>51</v>
      </c>
      <c r="B15" s="288"/>
      <c r="C15" s="283"/>
      <c r="D15" s="300" t="s">
        <v>52</v>
      </c>
      <c r="E15" s="301"/>
      <c r="F15" s="301"/>
      <c r="G15" s="301"/>
      <c r="H15" s="318"/>
      <c r="I15" s="331">
        <v>62</v>
      </c>
      <c r="J15" s="332"/>
      <c r="K15" s="332"/>
      <c r="L15" s="332"/>
      <c r="M15" s="332"/>
      <c r="N15" s="332"/>
      <c r="O15" s="332"/>
      <c r="P15" s="332"/>
      <c r="Q15" s="333"/>
      <c r="R15" s="331">
        <v>63</v>
      </c>
      <c r="S15" s="332"/>
      <c r="T15" s="332"/>
      <c r="U15" s="332"/>
      <c r="V15" s="332"/>
      <c r="W15" s="332"/>
      <c r="X15" s="332"/>
      <c r="Y15" s="332"/>
      <c r="Z15" s="334"/>
      <c r="AA15" s="68"/>
      <c r="AB15" s="68"/>
      <c r="AC15" s="68"/>
      <c r="AD15" s="68"/>
      <c r="AE15" s="68"/>
      <c r="AF15" s="68"/>
      <c r="AG15" s="68"/>
      <c r="AH15" s="68"/>
      <c r="AI15" s="68"/>
      <c r="AJ15" s="68"/>
      <c r="AK15" s="68"/>
      <c r="AL15" s="68"/>
      <c r="AM15" s="68"/>
      <c r="AN15" s="68"/>
      <c r="AO15" s="68"/>
      <c r="AP15" s="68"/>
      <c r="AQ15" s="68"/>
    </row>
    <row r="16" spans="1:43" ht="36" customHeight="1" thickBot="1">
      <c r="A16" s="315"/>
      <c r="B16" s="316"/>
      <c r="C16" s="317"/>
      <c r="D16" s="306"/>
      <c r="E16" s="307"/>
      <c r="F16" s="307"/>
      <c r="G16" s="307"/>
      <c r="H16" s="319"/>
      <c r="I16" s="335" t="s">
        <v>53</v>
      </c>
      <c r="J16" s="336"/>
      <c r="K16" s="336"/>
      <c r="L16" s="336"/>
      <c r="M16" s="336"/>
      <c r="N16" s="336"/>
      <c r="O16" s="310"/>
      <c r="P16" s="335" t="str">
        <f>IF(MIDB($N$65,1,1)="1","①","１")</f>
        <v>１</v>
      </c>
      <c r="Q16" s="310"/>
      <c r="R16" s="335" t="s">
        <v>54</v>
      </c>
      <c r="S16" s="336"/>
      <c r="T16" s="336"/>
      <c r="U16" s="336"/>
      <c r="V16" s="336"/>
      <c r="W16" s="336"/>
      <c r="X16" s="310"/>
      <c r="Y16" s="335" t="str">
        <f>IF(MIDB($N$68,1,1)="1","①","１")</f>
        <v>１</v>
      </c>
      <c r="Z16" s="337"/>
      <c r="AA16" s="68"/>
      <c r="AB16" s="68"/>
      <c r="AC16" s="68"/>
      <c r="AD16" s="68"/>
      <c r="AE16" s="68"/>
      <c r="AF16" s="68"/>
      <c r="AG16" s="68"/>
      <c r="AH16" s="68"/>
      <c r="AI16" s="68"/>
      <c r="AJ16" s="68"/>
      <c r="AK16" s="68"/>
      <c r="AL16" s="68"/>
      <c r="AM16" s="68"/>
      <c r="AN16" s="68"/>
      <c r="AO16" s="68"/>
      <c r="AP16" s="68"/>
      <c r="AQ16" s="68"/>
    </row>
    <row r="17" spans="1:43" ht="12" customHeight="1" thickBot="1">
      <c r="A17" s="66"/>
      <c r="B17" s="66"/>
      <c r="C17" s="66"/>
      <c r="D17" s="66"/>
      <c r="E17" s="66"/>
      <c r="F17" s="66"/>
      <c r="G17" s="66"/>
      <c r="H17" s="66"/>
      <c r="I17" s="66"/>
      <c r="J17" s="66"/>
      <c r="K17" s="66"/>
      <c r="L17" s="66"/>
      <c r="M17" s="66"/>
      <c r="N17" s="66"/>
      <c r="O17" s="66"/>
      <c r="P17" s="66"/>
      <c r="Q17" s="66"/>
      <c r="R17" s="66"/>
      <c r="S17" s="66"/>
      <c r="T17" s="66"/>
      <c r="U17" s="66"/>
      <c r="V17" s="66"/>
      <c r="W17" s="66"/>
      <c r="X17" s="66"/>
      <c r="Y17" s="66"/>
      <c r="Z17" s="66"/>
      <c r="AA17" s="68"/>
      <c r="AB17" s="68"/>
      <c r="AC17" s="68"/>
      <c r="AD17" s="68"/>
      <c r="AE17" s="68"/>
      <c r="AF17" s="68"/>
      <c r="AG17" s="68"/>
      <c r="AH17" s="68"/>
      <c r="AI17" s="68"/>
      <c r="AJ17" s="68"/>
      <c r="AK17" s="68"/>
      <c r="AL17" s="68"/>
      <c r="AM17" s="68"/>
      <c r="AN17" s="68"/>
      <c r="AO17" s="68"/>
      <c r="AP17" s="68"/>
      <c r="AQ17" s="68"/>
    </row>
    <row r="18" spans="1:43" ht="15" customHeight="1">
      <c r="A18" s="320" t="s">
        <v>55</v>
      </c>
      <c r="B18" s="286"/>
      <c r="C18" s="286"/>
      <c r="D18" s="300" t="s">
        <v>56</v>
      </c>
      <c r="E18" s="301"/>
      <c r="F18" s="301"/>
      <c r="G18" s="301"/>
      <c r="H18" s="301"/>
      <c r="I18" s="301"/>
      <c r="J18" s="301"/>
      <c r="K18" s="301"/>
      <c r="L18" s="301"/>
      <c r="M18" s="301"/>
      <c r="N18" s="301"/>
      <c r="O18" s="318"/>
      <c r="P18" s="323" t="s">
        <v>57</v>
      </c>
      <c r="Q18" s="323"/>
      <c r="R18" s="323"/>
      <c r="S18" s="325" t="s">
        <v>58</v>
      </c>
      <c r="T18" s="326"/>
      <c r="U18" s="326"/>
      <c r="V18" s="326"/>
      <c r="W18" s="326"/>
      <c r="X18" s="326"/>
      <c r="Y18" s="326"/>
      <c r="Z18" s="326"/>
      <c r="AA18" s="326"/>
      <c r="AB18" s="326"/>
      <c r="AC18" s="326" t="s">
        <v>59</v>
      </c>
      <c r="AD18" s="326"/>
      <c r="AE18" s="326"/>
      <c r="AF18" s="326"/>
      <c r="AG18" s="326"/>
      <c r="AH18" s="326"/>
      <c r="AI18" s="326"/>
      <c r="AJ18" s="326"/>
      <c r="AK18" s="326"/>
      <c r="AL18" s="327"/>
      <c r="AM18" s="68"/>
      <c r="AN18" s="68"/>
      <c r="AO18" s="68"/>
      <c r="AP18" s="68"/>
      <c r="AQ18" s="68"/>
    </row>
    <row r="19" spans="1:43" ht="36" customHeight="1" thickBot="1">
      <c r="A19" s="321"/>
      <c r="B19" s="322"/>
      <c r="C19" s="322"/>
      <c r="D19" s="306"/>
      <c r="E19" s="307"/>
      <c r="F19" s="307"/>
      <c r="G19" s="307"/>
      <c r="H19" s="307"/>
      <c r="I19" s="307"/>
      <c r="J19" s="307"/>
      <c r="K19" s="307"/>
      <c r="L19" s="307"/>
      <c r="M19" s="307"/>
      <c r="N19" s="307"/>
      <c r="O19" s="319"/>
      <c r="P19" s="324"/>
      <c r="Q19" s="324"/>
      <c r="R19" s="324"/>
      <c r="S19" s="328" t="str">
        <f>IF(N66="","",N66)</f>
        <v/>
      </c>
      <c r="T19" s="329"/>
      <c r="U19" s="329"/>
      <c r="V19" s="329"/>
      <c r="W19" s="329"/>
      <c r="X19" s="329"/>
      <c r="Y19" s="329"/>
      <c r="Z19" s="329"/>
      <c r="AA19" s="329"/>
      <c r="AB19" s="329"/>
      <c r="AC19" s="329" t="str">
        <f>IF(T66="","",T66)</f>
        <v/>
      </c>
      <c r="AD19" s="329"/>
      <c r="AE19" s="329"/>
      <c r="AF19" s="329"/>
      <c r="AG19" s="329"/>
      <c r="AH19" s="329"/>
      <c r="AI19" s="329"/>
      <c r="AJ19" s="329"/>
      <c r="AK19" s="329"/>
      <c r="AL19" s="330"/>
      <c r="AM19" s="68"/>
      <c r="AN19" s="68"/>
      <c r="AO19" s="68"/>
      <c r="AP19" s="68"/>
      <c r="AQ19" s="68"/>
    </row>
    <row r="20" spans="1:43" ht="12" customHeight="1" thickBot="1">
      <c r="A20" s="68"/>
      <c r="B20" s="68"/>
      <c r="C20" s="68"/>
      <c r="D20" s="68"/>
      <c r="E20" s="68"/>
      <c r="F20" s="68"/>
      <c r="G20" s="68"/>
      <c r="H20" s="68"/>
      <c r="I20" s="68"/>
      <c r="J20" s="68"/>
      <c r="K20" s="68"/>
      <c r="L20" s="68"/>
      <c r="M20" s="68"/>
      <c r="N20" s="68"/>
      <c r="O20" s="68"/>
      <c r="P20" s="68"/>
      <c r="Q20" s="68"/>
      <c r="R20" s="68"/>
      <c r="S20" s="68"/>
      <c r="T20" s="68"/>
      <c r="U20" s="68"/>
      <c r="V20" s="68"/>
      <c r="W20" s="68"/>
      <c r="X20" s="68"/>
      <c r="Y20" s="68"/>
      <c r="Z20" s="68"/>
      <c r="AA20" s="68"/>
      <c r="AB20" s="68"/>
      <c r="AC20" s="68"/>
      <c r="AD20" s="68"/>
      <c r="AE20" s="68"/>
      <c r="AF20" s="68"/>
      <c r="AG20" s="68"/>
      <c r="AH20" s="68"/>
      <c r="AI20" s="68"/>
      <c r="AJ20" s="68"/>
      <c r="AK20" s="68"/>
      <c r="AL20" s="68"/>
      <c r="AM20" s="68"/>
      <c r="AN20" s="68"/>
      <c r="AO20" s="68"/>
      <c r="AP20" s="68"/>
      <c r="AQ20" s="68"/>
    </row>
    <row r="21" spans="1:43" ht="15" customHeight="1">
      <c r="A21" s="344" t="s">
        <v>60</v>
      </c>
      <c r="B21" s="345"/>
      <c r="C21" s="346"/>
      <c r="D21" s="288" t="s">
        <v>61</v>
      </c>
      <c r="E21" s="288"/>
      <c r="F21" s="283"/>
      <c r="G21" s="44">
        <v>19</v>
      </c>
      <c r="H21" s="45">
        <v>20</v>
      </c>
      <c r="I21" s="46">
        <v>21</v>
      </c>
      <c r="J21" s="47"/>
      <c r="K21" s="44">
        <v>22</v>
      </c>
      <c r="L21" s="45">
        <v>23</v>
      </c>
      <c r="M21" s="45">
        <v>24</v>
      </c>
      <c r="N21" s="46">
        <v>25</v>
      </c>
      <c r="O21" s="300" t="s">
        <v>62</v>
      </c>
      <c r="P21" s="301"/>
      <c r="Q21" s="301"/>
      <c r="R21" s="301"/>
      <c r="S21" s="301"/>
      <c r="T21" s="301"/>
      <c r="U21" s="301"/>
      <c r="V21" s="301"/>
      <c r="W21" s="301"/>
      <c r="X21" s="301"/>
      <c r="Y21" s="301"/>
      <c r="Z21" s="301"/>
      <c r="AA21" s="301"/>
      <c r="AB21" s="301"/>
      <c r="AC21" s="301"/>
      <c r="AD21" s="301"/>
      <c r="AE21" s="301"/>
      <c r="AF21" s="301"/>
      <c r="AG21" s="301"/>
      <c r="AH21" s="301"/>
      <c r="AI21" s="301"/>
      <c r="AJ21" s="301"/>
      <c r="AK21" s="301"/>
      <c r="AL21" s="302"/>
      <c r="AM21" s="68"/>
      <c r="AN21" s="68"/>
      <c r="AO21" s="68"/>
      <c r="AP21" s="68"/>
      <c r="AQ21" s="68"/>
    </row>
    <row r="22" spans="1:43" ht="36" customHeight="1">
      <c r="A22" s="347"/>
      <c r="B22" s="348"/>
      <c r="C22" s="309"/>
      <c r="D22" s="290"/>
      <c r="E22" s="290"/>
      <c r="F22" s="284"/>
      <c r="G22" s="79" t="str">
        <f>MID($N$69,1,1)</f>
        <v/>
      </c>
      <c r="H22" s="80" t="str">
        <f>MID($N$69,2,1)</f>
        <v/>
      </c>
      <c r="I22" s="81" t="str">
        <f>MID($N$69,3,1)</f>
        <v/>
      </c>
      <c r="J22" s="48" t="s">
        <v>63</v>
      </c>
      <c r="K22" s="79" t="str">
        <f>MID($N$69,4,1)</f>
        <v/>
      </c>
      <c r="L22" s="80" t="str">
        <f>MID($N$69,5,1)</f>
        <v/>
      </c>
      <c r="M22" s="80" t="str">
        <f>MID($N$69,6,1)</f>
        <v/>
      </c>
      <c r="N22" s="81" t="str">
        <f>MID($N$69,7,1)</f>
        <v/>
      </c>
      <c r="O22" s="349"/>
      <c r="P22" s="350"/>
      <c r="Q22" s="350"/>
      <c r="R22" s="350"/>
      <c r="S22" s="350"/>
      <c r="T22" s="350"/>
      <c r="U22" s="350"/>
      <c r="V22" s="350"/>
      <c r="W22" s="350"/>
      <c r="X22" s="350"/>
      <c r="Y22" s="350"/>
      <c r="Z22" s="350"/>
      <c r="AA22" s="350"/>
      <c r="AB22" s="350"/>
      <c r="AC22" s="350"/>
      <c r="AD22" s="350"/>
      <c r="AE22" s="350"/>
      <c r="AF22" s="350"/>
      <c r="AG22" s="350"/>
      <c r="AH22" s="350"/>
      <c r="AI22" s="350"/>
      <c r="AJ22" s="350"/>
      <c r="AK22" s="350"/>
      <c r="AL22" s="351"/>
      <c r="AM22" s="68"/>
      <c r="AN22" s="68"/>
      <c r="AO22" s="68"/>
      <c r="AP22" s="68"/>
      <c r="AQ22" s="68"/>
    </row>
    <row r="23" spans="1:43" ht="15" customHeight="1">
      <c r="A23" s="338" t="s">
        <v>64</v>
      </c>
      <c r="B23" s="267"/>
      <c r="C23" s="267"/>
      <c r="D23" s="290"/>
      <c r="E23" s="290"/>
      <c r="F23" s="284"/>
      <c r="G23" s="32">
        <v>26</v>
      </c>
      <c r="H23" s="34">
        <v>27</v>
      </c>
      <c r="I23" s="34">
        <v>28</v>
      </c>
      <c r="J23" s="34">
        <v>29</v>
      </c>
      <c r="K23" s="34">
        <v>30</v>
      </c>
      <c r="L23" s="34">
        <v>31</v>
      </c>
      <c r="M23" s="34">
        <v>32</v>
      </c>
      <c r="N23" s="34">
        <v>33</v>
      </c>
      <c r="O23" s="34">
        <v>34</v>
      </c>
      <c r="P23" s="34">
        <v>35</v>
      </c>
      <c r="Q23" s="34">
        <v>36</v>
      </c>
      <c r="R23" s="34">
        <v>37</v>
      </c>
      <c r="S23" s="34">
        <v>38</v>
      </c>
      <c r="T23" s="34">
        <v>39</v>
      </c>
      <c r="U23" s="34">
        <v>40</v>
      </c>
      <c r="V23" s="34">
        <v>41</v>
      </c>
      <c r="W23" s="34">
        <v>42</v>
      </c>
      <c r="X23" s="34">
        <v>43</v>
      </c>
      <c r="Y23" s="34">
        <v>44</v>
      </c>
      <c r="Z23" s="34">
        <v>45</v>
      </c>
      <c r="AA23" s="34">
        <v>46</v>
      </c>
      <c r="AB23" s="34">
        <v>47</v>
      </c>
      <c r="AC23" s="34">
        <v>48</v>
      </c>
      <c r="AD23" s="34">
        <v>49</v>
      </c>
      <c r="AE23" s="34">
        <v>50</v>
      </c>
      <c r="AF23" s="34">
        <v>51</v>
      </c>
      <c r="AG23" s="34">
        <v>52</v>
      </c>
      <c r="AH23" s="34">
        <v>53</v>
      </c>
      <c r="AI23" s="34">
        <v>54</v>
      </c>
      <c r="AJ23" s="34">
        <v>55</v>
      </c>
      <c r="AK23" s="34">
        <v>56</v>
      </c>
      <c r="AL23" s="49">
        <v>57</v>
      </c>
      <c r="AM23" s="68"/>
      <c r="AN23" s="68"/>
      <c r="AO23" s="68"/>
      <c r="AP23" s="68"/>
      <c r="AQ23" s="68"/>
    </row>
    <row r="24" spans="1:43" ht="36" customHeight="1">
      <c r="A24" s="338"/>
      <c r="B24" s="267"/>
      <c r="C24" s="267"/>
      <c r="D24" s="292"/>
      <c r="E24" s="292"/>
      <c r="F24" s="285"/>
      <c r="G24" s="89" t="str">
        <f>MID($N$70,1,1)</f>
        <v/>
      </c>
      <c r="H24" s="90" t="str">
        <f>MID($N$70,2,1)</f>
        <v/>
      </c>
      <c r="I24" s="90" t="str">
        <f>MID($N$70,3,1)</f>
        <v/>
      </c>
      <c r="J24" s="90" t="str">
        <f>MID($N$70,4,1)</f>
        <v/>
      </c>
      <c r="K24" s="90" t="str">
        <f>MID($N$70,5,1)</f>
        <v/>
      </c>
      <c r="L24" s="90" t="str">
        <f>MID($N$70,6,1)</f>
        <v/>
      </c>
      <c r="M24" s="90" t="str">
        <f>MID($N$70,7,1)</f>
        <v/>
      </c>
      <c r="N24" s="90" t="str">
        <f>MID($N$70,8,1)</f>
        <v/>
      </c>
      <c r="O24" s="90" t="str">
        <f>MID($N$70,9,1)</f>
        <v/>
      </c>
      <c r="P24" s="90" t="str">
        <f>MID($N$70,10,1)</f>
        <v/>
      </c>
      <c r="Q24" s="90" t="str">
        <f>MID($N$70,11,1)</f>
        <v/>
      </c>
      <c r="R24" s="90" t="str">
        <f>MID($N$70,12,1)</f>
        <v/>
      </c>
      <c r="S24" s="90" t="str">
        <f>MID($N$70,13,1)</f>
        <v/>
      </c>
      <c r="T24" s="90" t="str">
        <f>MID($N$70,14,1)</f>
        <v/>
      </c>
      <c r="U24" s="90" t="str">
        <f>MID($N$70,15,1)</f>
        <v/>
      </c>
      <c r="V24" s="90" t="str">
        <f>MID($N$70,16,1)</f>
        <v/>
      </c>
      <c r="W24" s="90" t="str">
        <f>MID($N$70,17,1)</f>
        <v/>
      </c>
      <c r="X24" s="90" t="str">
        <f>MID($N$70,18,1)</f>
        <v/>
      </c>
      <c r="Y24" s="90" t="str">
        <f>MID($N$70,19,1)</f>
        <v/>
      </c>
      <c r="Z24" s="90" t="str">
        <f>MID($N$70,20,1)</f>
        <v/>
      </c>
      <c r="AA24" s="90" t="str">
        <f>MID($N$70,21,1)</f>
        <v/>
      </c>
      <c r="AB24" s="90" t="str">
        <f>MID($N$70,22,1)</f>
        <v/>
      </c>
      <c r="AC24" s="90" t="str">
        <f>MID($N$70,23,1)</f>
        <v/>
      </c>
      <c r="AD24" s="90" t="str">
        <f>MID($N$70,24,1)</f>
        <v/>
      </c>
      <c r="AE24" s="90" t="str">
        <f>MID($N$70,25,1)</f>
        <v/>
      </c>
      <c r="AF24" s="90" t="str">
        <f>MID($N$70,26,1)</f>
        <v/>
      </c>
      <c r="AG24" s="90" t="str">
        <f>MID($N$70,27,1)</f>
        <v/>
      </c>
      <c r="AH24" s="90" t="str">
        <f>MID($N$70,28,1)</f>
        <v/>
      </c>
      <c r="AI24" s="90" t="str">
        <f>MID($N$70,29,1)</f>
        <v/>
      </c>
      <c r="AJ24" s="90" t="str">
        <f>MID($N$70,30,1)</f>
        <v/>
      </c>
      <c r="AK24" s="90" t="str">
        <f>MID($N$70,31,1)</f>
        <v/>
      </c>
      <c r="AL24" s="91" t="str">
        <f>MID($N$70,32,1)</f>
        <v/>
      </c>
      <c r="AM24" s="68"/>
      <c r="AN24" s="68"/>
      <c r="AO24" s="68"/>
      <c r="AP24" s="68"/>
      <c r="AQ24" s="68"/>
    </row>
    <row r="25" spans="1:43" ht="15" customHeight="1">
      <c r="A25" s="338"/>
      <c r="B25" s="267"/>
      <c r="C25" s="267"/>
      <c r="D25" s="309" t="s">
        <v>65</v>
      </c>
      <c r="E25" s="267"/>
      <c r="F25" s="267"/>
      <c r="G25" s="50"/>
      <c r="H25" s="342" t="str">
        <f>IF(N71="","",N71)</f>
        <v/>
      </c>
      <c r="I25" s="342"/>
      <c r="J25" s="342"/>
      <c r="K25" s="342"/>
      <c r="L25" s="342"/>
      <c r="M25" s="342"/>
      <c r="N25" s="342"/>
      <c r="O25" s="342"/>
      <c r="P25" s="342"/>
      <c r="Q25" s="342"/>
      <c r="R25" s="342"/>
      <c r="S25" s="342"/>
      <c r="T25" s="342"/>
      <c r="U25" s="342"/>
      <c r="V25" s="342"/>
      <c r="W25" s="342"/>
      <c r="X25" s="342"/>
      <c r="Y25" s="342"/>
      <c r="Z25" s="342"/>
      <c r="AA25" s="342"/>
      <c r="AB25" s="342"/>
      <c r="AC25" s="342"/>
      <c r="AD25" s="342"/>
      <c r="AE25" s="342"/>
      <c r="AF25" s="342"/>
      <c r="AG25" s="342"/>
      <c r="AH25" s="342"/>
      <c r="AI25" s="342"/>
      <c r="AJ25" s="342"/>
      <c r="AK25" s="342"/>
      <c r="AL25" s="51"/>
      <c r="AM25" s="68"/>
      <c r="AN25" s="68"/>
      <c r="AO25" s="68"/>
      <c r="AP25" s="68"/>
      <c r="AQ25" s="68"/>
    </row>
    <row r="26" spans="1:43" ht="32.1" customHeight="1">
      <c r="A26" s="338"/>
      <c r="B26" s="267"/>
      <c r="C26" s="267"/>
      <c r="D26" s="309"/>
      <c r="E26" s="267"/>
      <c r="F26" s="267"/>
      <c r="G26" s="52"/>
      <c r="H26" s="352"/>
      <c r="I26" s="352"/>
      <c r="J26" s="352"/>
      <c r="K26" s="352"/>
      <c r="L26" s="352"/>
      <c r="M26" s="352"/>
      <c r="N26" s="352"/>
      <c r="O26" s="352"/>
      <c r="P26" s="352"/>
      <c r="Q26" s="352"/>
      <c r="R26" s="352"/>
      <c r="S26" s="352"/>
      <c r="T26" s="352"/>
      <c r="U26" s="352"/>
      <c r="V26" s="352"/>
      <c r="W26" s="352"/>
      <c r="X26" s="352"/>
      <c r="Y26" s="352"/>
      <c r="Z26" s="352"/>
      <c r="AA26" s="352"/>
      <c r="AB26" s="352"/>
      <c r="AC26" s="352"/>
      <c r="AD26" s="352"/>
      <c r="AE26" s="352"/>
      <c r="AF26" s="352"/>
      <c r="AG26" s="352"/>
      <c r="AH26" s="352"/>
      <c r="AI26" s="352"/>
      <c r="AJ26" s="352"/>
      <c r="AK26" s="352"/>
      <c r="AL26" s="53"/>
      <c r="AM26" s="68"/>
      <c r="AN26" s="68"/>
      <c r="AO26" s="68"/>
      <c r="AP26" s="68"/>
      <c r="AQ26" s="68"/>
    </row>
    <row r="27" spans="1:43" ht="15" customHeight="1">
      <c r="A27" s="338" t="s">
        <v>66</v>
      </c>
      <c r="B27" s="267"/>
      <c r="C27" s="267"/>
      <c r="D27" s="309" t="s">
        <v>67</v>
      </c>
      <c r="E27" s="267"/>
      <c r="F27" s="267"/>
      <c r="G27" s="32">
        <v>19</v>
      </c>
      <c r="H27" s="34">
        <v>20</v>
      </c>
      <c r="I27" s="34">
        <v>21</v>
      </c>
      <c r="J27" s="34">
        <v>22</v>
      </c>
      <c r="K27" s="34">
        <v>23</v>
      </c>
      <c r="L27" s="34">
        <v>24</v>
      </c>
      <c r="M27" s="34">
        <v>25</v>
      </c>
      <c r="N27" s="34">
        <v>26</v>
      </c>
      <c r="O27" s="34">
        <v>27</v>
      </c>
      <c r="P27" s="34">
        <v>28</v>
      </c>
      <c r="Q27" s="34">
        <v>29</v>
      </c>
      <c r="R27" s="34">
        <v>30</v>
      </c>
      <c r="S27" s="34">
        <v>31</v>
      </c>
      <c r="T27" s="34">
        <v>32</v>
      </c>
      <c r="U27" s="34">
        <v>33</v>
      </c>
      <c r="V27" s="34">
        <v>34</v>
      </c>
      <c r="W27" s="34">
        <v>35</v>
      </c>
      <c r="X27" s="34">
        <v>36</v>
      </c>
      <c r="Y27" s="34">
        <v>37</v>
      </c>
      <c r="Z27" s="34">
        <v>38</v>
      </c>
      <c r="AA27" s="34">
        <v>39</v>
      </c>
      <c r="AB27" s="34">
        <v>40</v>
      </c>
      <c r="AC27" s="34">
        <v>41</v>
      </c>
      <c r="AD27" s="34">
        <v>42</v>
      </c>
      <c r="AE27" s="34">
        <v>43</v>
      </c>
      <c r="AF27" s="34">
        <v>44</v>
      </c>
      <c r="AG27" s="34">
        <v>45</v>
      </c>
      <c r="AH27" s="34">
        <v>46</v>
      </c>
      <c r="AI27" s="34">
        <v>47</v>
      </c>
      <c r="AJ27" s="34">
        <v>48</v>
      </c>
      <c r="AK27" s="34">
        <v>49</v>
      </c>
      <c r="AL27" s="49">
        <v>50</v>
      </c>
      <c r="AM27" s="68"/>
      <c r="AN27" s="68"/>
      <c r="AO27" s="68"/>
      <c r="AP27" s="68"/>
      <c r="AQ27" s="68"/>
    </row>
    <row r="28" spans="1:43" ht="36" customHeight="1">
      <c r="A28" s="338"/>
      <c r="B28" s="267"/>
      <c r="C28" s="267"/>
      <c r="D28" s="309"/>
      <c r="E28" s="267"/>
      <c r="F28" s="267"/>
      <c r="G28" s="89" t="str">
        <f>MID($N$72,1,1)</f>
        <v/>
      </c>
      <c r="H28" s="90" t="str">
        <f>MID($N$72,2,1)</f>
        <v/>
      </c>
      <c r="I28" s="90" t="str">
        <f>MID($N$72,3,1)</f>
        <v/>
      </c>
      <c r="J28" s="90" t="str">
        <f>MID($N$72,4,1)</f>
        <v/>
      </c>
      <c r="K28" s="90" t="str">
        <f>MID($N$72,5,1)</f>
        <v/>
      </c>
      <c r="L28" s="90" t="str">
        <f>MID($N$72,6,1)</f>
        <v/>
      </c>
      <c r="M28" s="90" t="str">
        <f>MID($N$72,7,1)</f>
        <v/>
      </c>
      <c r="N28" s="90" t="str">
        <f>MID($N$72,8,1)</f>
        <v/>
      </c>
      <c r="O28" s="90" t="str">
        <f>MID($N$72,9,1)</f>
        <v/>
      </c>
      <c r="P28" s="90" t="str">
        <f>MID($N$72,10,1)</f>
        <v/>
      </c>
      <c r="Q28" s="90" t="str">
        <f>MID($N$72,11,1)</f>
        <v/>
      </c>
      <c r="R28" s="90" t="str">
        <f>MID($N$72,12,1)</f>
        <v/>
      </c>
      <c r="S28" s="90" t="str">
        <f>MID($N$72,13,1)</f>
        <v/>
      </c>
      <c r="T28" s="90" t="str">
        <f>MID($N$72,14,1)</f>
        <v/>
      </c>
      <c r="U28" s="90" t="str">
        <f>MID($N$72,15,1)</f>
        <v/>
      </c>
      <c r="V28" s="90" t="str">
        <f>MID($N$72,16,1)</f>
        <v/>
      </c>
      <c r="W28" s="90" t="str">
        <f>MID($N$72,17,1)</f>
        <v/>
      </c>
      <c r="X28" s="90" t="str">
        <f>MID($N$72,18,1)</f>
        <v/>
      </c>
      <c r="Y28" s="90" t="str">
        <f>MID($N$72,19,1)</f>
        <v/>
      </c>
      <c r="Z28" s="90" t="str">
        <f>MID($N$72,20,1)</f>
        <v/>
      </c>
      <c r="AA28" s="90" t="str">
        <f>MID($N$72,21,1)</f>
        <v/>
      </c>
      <c r="AB28" s="90" t="str">
        <f>MID($N$72,22,1)</f>
        <v/>
      </c>
      <c r="AC28" s="90" t="str">
        <f>MID($N$72,23,1)</f>
        <v/>
      </c>
      <c r="AD28" s="90" t="str">
        <f>MID($N$72,24,1)</f>
        <v/>
      </c>
      <c r="AE28" s="90" t="str">
        <f>MID($N$72,25,1)</f>
        <v/>
      </c>
      <c r="AF28" s="90" t="str">
        <f>MID($N$72,26,1)</f>
        <v/>
      </c>
      <c r="AG28" s="90" t="str">
        <f>MID($N$72,27,1)</f>
        <v/>
      </c>
      <c r="AH28" s="90" t="str">
        <f>MID($N$72,28,1)</f>
        <v/>
      </c>
      <c r="AI28" s="90" t="str">
        <f>MID($N$72,29,1)</f>
        <v/>
      </c>
      <c r="AJ28" s="90" t="str">
        <f>MID($N$72,30,1)</f>
        <v/>
      </c>
      <c r="AK28" s="90" t="str">
        <f>MID($N$72,31,1)</f>
        <v/>
      </c>
      <c r="AL28" s="91" t="str">
        <f>MID($N$72,32,1)</f>
        <v/>
      </c>
      <c r="AM28" s="68"/>
      <c r="AN28" s="68"/>
      <c r="AO28" s="68"/>
      <c r="AP28" s="68"/>
      <c r="AQ28" s="68"/>
    </row>
    <row r="29" spans="1:43" ht="15" customHeight="1">
      <c r="A29" s="338"/>
      <c r="B29" s="267"/>
      <c r="C29" s="267"/>
      <c r="D29" s="309" t="s">
        <v>68</v>
      </c>
      <c r="E29" s="267"/>
      <c r="F29" s="267"/>
      <c r="G29" s="54"/>
      <c r="H29" s="339" t="str">
        <f>IF(N73="","",N73)</f>
        <v/>
      </c>
      <c r="I29" s="339"/>
      <c r="J29" s="339"/>
      <c r="K29" s="339"/>
      <c r="L29" s="339"/>
      <c r="M29" s="339"/>
      <c r="N29" s="339"/>
      <c r="O29" s="339"/>
      <c r="P29" s="339"/>
      <c r="Q29" s="339"/>
      <c r="R29" s="339"/>
      <c r="S29" s="339"/>
      <c r="T29" s="339"/>
      <c r="U29" s="339"/>
      <c r="V29" s="339"/>
      <c r="W29" s="339"/>
      <c r="X29" s="339"/>
      <c r="Y29" s="339"/>
      <c r="Z29" s="339"/>
      <c r="AA29" s="339"/>
      <c r="AB29" s="339"/>
      <c r="AC29" s="339"/>
      <c r="AD29" s="339"/>
      <c r="AE29" s="339"/>
      <c r="AF29" s="339"/>
      <c r="AG29" s="339"/>
      <c r="AH29" s="339"/>
      <c r="AI29" s="339"/>
      <c r="AJ29" s="339"/>
      <c r="AK29" s="339"/>
      <c r="AL29" s="55"/>
      <c r="AM29" s="68"/>
      <c r="AN29" s="68"/>
      <c r="AO29" s="68"/>
      <c r="AP29" s="68"/>
      <c r="AQ29" s="68"/>
    </row>
    <row r="30" spans="1:43" ht="32.1" customHeight="1">
      <c r="A30" s="338"/>
      <c r="B30" s="267"/>
      <c r="C30" s="267"/>
      <c r="D30" s="309"/>
      <c r="E30" s="267"/>
      <c r="F30" s="267"/>
      <c r="G30" s="56"/>
      <c r="H30" s="340"/>
      <c r="I30" s="340"/>
      <c r="J30" s="340"/>
      <c r="K30" s="340"/>
      <c r="L30" s="340"/>
      <c r="M30" s="340"/>
      <c r="N30" s="340"/>
      <c r="O30" s="340"/>
      <c r="P30" s="340"/>
      <c r="Q30" s="340"/>
      <c r="R30" s="340"/>
      <c r="S30" s="340"/>
      <c r="T30" s="340"/>
      <c r="U30" s="340"/>
      <c r="V30" s="340"/>
      <c r="W30" s="340"/>
      <c r="X30" s="340"/>
      <c r="Y30" s="340"/>
      <c r="Z30" s="340"/>
      <c r="AA30" s="340"/>
      <c r="AB30" s="340"/>
      <c r="AC30" s="340"/>
      <c r="AD30" s="340"/>
      <c r="AE30" s="340"/>
      <c r="AF30" s="340"/>
      <c r="AG30" s="340"/>
      <c r="AH30" s="340"/>
      <c r="AI30" s="340"/>
      <c r="AJ30" s="340"/>
      <c r="AK30" s="340"/>
      <c r="AL30" s="57"/>
      <c r="AM30" s="68"/>
      <c r="AN30" s="68"/>
      <c r="AO30" s="68"/>
      <c r="AP30" s="68"/>
      <c r="AQ30" s="68"/>
    </row>
    <row r="31" spans="1:43" ht="15" customHeight="1">
      <c r="A31" s="338" t="s">
        <v>69</v>
      </c>
      <c r="B31" s="267"/>
      <c r="C31" s="267"/>
      <c r="D31" s="309" t="s">
        <v>70</v>
      </c>
      <c r="E31" s="267"/>
      <c r="F31" s="267"/>
      <c r="G31" s="32">
        <v>19</v>
      </c>
      <c r="H31" s="34">
        <v>20</v>
      </c>
      <c r="I31" s="34">
        <v>21</v>
      </c>
      <c r="J31" s="34">
        <v>22</v>
      </c>
      <c r="K31" s="34">
        <v>23</v>
      </c>
      <c r="L31" s="34">
        <v>24</v>
      </c>
      <c r="M31" s="34">
        <v>25</v>
      </c>
      <c r="N31" s="34">
        <v>26</v>
      </c>
      <c r="O31" s="34">
        <v>27</v>
      </c>
      <c r="P31" s="34">
        <v>28</v>
      </c>
      <c r="Q31" s="34">
        <v>29</v>
      </c>
      <c r="R31" s="34">
        <v>30</v>
      </c>
      <c r="S31" s="34">
        <v>31</v>
      </c>
      <c r="T31" s="34">
        <v>32</v>
      </c>
      <c r="U31" s="34">
        <v>33</v>
      </c>
      <c r="V31" s="34">
        <v>34</v>
      </c>
      <c r="W31" s="34">
        <v>35</v>
      </c>
      <c r="X31" s="34">
        <v>36</v>
      </c>
      <c r="Y31" s="34">
        <v>37</v>
      </c>
      <c r="Z31" s="34">
        <v>38</v>
      </c>
      <c r="AA31" s="34">
        <v>39</v>
      </c>
      <c r="AB31" s="34">
        <v>40</v>
      </c>
      <c r="AC31" s="34">
        <v>41</v>
      </c>
      <c r="AD31" s="34">
        <v>42</v>
      </c>
      <c r="AE31" s="34">
        <v>43</v>
      </c>
      <c r="AF31" s="34">
        <v>44</v>
      </c>
      <c r="AG31" s="34">
        <v>45</v>
      </c>
      <c r="AH31" s="34">
        <v>46</v>
      </c>
      <c r="AI31" s="34">
        <v>47</v>
      </c>
      <c r="AJ31" s="34">
        <v>48</v>
      </c>
      <c r="AK31" s="34">
        <v>49</v>
      </c>
      <c r="AL31" s="49">
        <v>50</v>
      </c>
      <c r="AM31" s="68"/>
      <c r="AN31" s="68"/>
      <c r="AO31" s="68"/>
      <c r="AP31" s="68"/>
      <c r="AQ31" s="68"/>
    </row>
    <row r="32" spans="1:43" ht="36" customHeight="1">
      <c r="A32" s="338"/>
      <c r="B32" s="267"/>
      <c r="C32" s="267"/>
      <c r="D32" s="309"/>
      <c r="E32" s="267"/>
      <c r="F32" s="267"/>
      <c r="G32" s="89" t="str">
        <f>MID($N$74,1,1)</f>
        <v/>
      </c>
      <c r="H32" s="90" t="str">
        <f>MID($N$74,2,1)</f>
        <v/>
      </c>
      <c r="I32" s="90" t="str">
        <f>MID($N$74,3,1)</f>
        <v/>
      </c>
      <c r="J32" s="90" t="str">
        <f>MID($N$74,4,1)</f>
        <v/>
      </c>
      <c r="K32" s="90" t="str">
        <f>MID($N$74,5,1)</f>
        <v/>
      </c>
      <c r="L32" s="90" t="str">
        <f>MID($N$74,6,1)</f>
        <v/>
      </c>
      <c r="M32" s="90" t="str">
        <f>MID($N$74,7,1)</f>
        <v/>
      </c>
      <c r="N32" s="90" t="str">
        <f>MID($N$74,8,1)</f>
        <v/>
      </c>
      <c r="O32" s="90" t="str">
        <f>MID($N$74,9,1)</f>
        <v/>
      </c>
      <c r="P32" s="90" t="str">
        <f>MID($N$74,10,1)</f>
        <v/>
      </c>
      <c r="Q32" s="90" t="str">
        <f>MID($N$74,11,1)</f>
        <v/>
      </c>
      <c r="R32" s="90" t="str">
        <f>MID($N$74,12,1)</f>
        <v/>
      </c>
      <c r="S32" s="90" t="str">
        <f>MID($N$74,13,1)</f>
        <v/>
      </c>
      <c r="T32" s="90" t="str">
        <f>MID($N$74,14,1)</f>
        <v/>
      </c>
      <c r="U32" s="90" t="str">
        <f>MID($N$74,15,1)</f>
        <v/>
      </c>
      <c r="V32" s="90" t="str">
        <f>MID($N$74,16,1)</f>
        <v/>
      </c>
      <c r="W32" s="90" t="str">
        <f>MID($N$74,17,1)</f>
        <v/>
      </c>
      <c r="X32" s="90" t="str">
        <f>MID($N$74,18,1)</f>
        <v/>
      </c>
      <c r="Y32" s="90" t="str">
        <f>MID($N$74,19,1)</f>
        <v/>
      </c>
      <c r="Z32" s="90" t="str">
        <f>MID($N$74,20,1)</f>
        <v/>
      </c>
      <c r="AA32" s="90" t="str">
        <f>MID($N$74,21,1)</f>
        <v/>
      </c>
      <c r="AB32" s="90" t="str">
        <f>MID($N$74,22,1)</f>
        <v/>
      </c>
      <c r="AC32" s="90" t="str">
        <f>MID($N$74,23,1)</f>
        <v/>
      </c>
      <c r="AD32" s="90" t="str">
        <f>MID($N$74,24,1)</f>
        <v/>
      </c>
      <c r="AE32" s="90" t="str">
        <f>MID($N$74,25,1)</f>
        <v/>
      </c>
      <c r="AF32" s="90" t="str">
        <f>MID($N$74,26,1)</f>
        <v/>
      </c>
      <c r="AG32" s="90" t="str">
        <f>MID($N$74,27,1)</f>
        <v/>
      </c>
      <c r="AH32" s="90" t="str">
        <f>MID($N$74,28,1)</f>
        <v/>
      </c>
      <c r="AI32" s="90" t="str">
        <f>MID($N$74,29,1)</f>
        <v/>
      </c>
      <c r="AJ32" s="90" t="str">
        <f>MID($N$74,30,1)</f>
        <v/>
      </c>
      <c r="AK32" s="90" t="str">
        <f>MID($N$74,31,1)</f>
        <v/>
      </c>
      <c r="AL32" s="91" t="str">
        <f>MID($N$74,32,1)</f>
        <v/>
      </c>
      <c r="AM32" s="68"/>
      <c r="AN32" s="68"/>
      <c r="AO32" s="68"/>
      <c r="AP32" s="68"/>
      <c r="AQ32" s="68"/>
    </row>
    <row r="33" spans="1:43" ht="15" customHeight="1">
      <c r="A33" s="338"/>
      <c r="B33" s="267"/>
      <c r="C33" s="267"/>
      <c r="D33" s="309" t="s">
        <v>71</v>
      </c>
      <c r="E33" s="267"/>
      <c r="F33" s="267"/>
      <c r="G33" s="54"/>
      <c r="H33" s="342" t="str">
        <f>IF(N75="","",N75)</f>
        <v/>
      </c>
      <c r="I33" s="342"/>
      <c r="J33" s="342"/>
      <c r="K33" s="342"/>
      <c r="L33" s="342"/>
      <c r="M33" s="342"/>
      <c r="N33" s="342"/>
      <c r="O33" s="342"/>
      <c r="P33" s="342"/>
      <c r="Q33" s="342"/>
      <c r="R33" s="342"/>
      <c r="S33" s="342"/>
      <c r="T33" s="342"/>
      <c r="U33" s="342"/>
      <c r="V33" s="342"/>
      <c r="W33" s="342"/>
      <c r="X33" s="342"/>
      <c r="Y33" s="342"/>
      <c r="Z33" s="342"/>
      <c r="AA33" s="342"/>
      <c r="AB33" s="342"/>
      <c r="AC33" s="342"/>
      <c r="AD33" s="342"/>
      <c r="AE33" s="342"/>
      <c r="AF33" s="342"/>
      <c r="AG33" s="342"/>
      <c r="AH33" s="342"/>
      <c r="AI33" s="342"/>
      <c r="AJ33" s="342"/>
      <c r="AK33" s="342"/>
      <c r="AL33" s="55"/>
      <c r="AM33" s="68"/>
      <c r="AN33" s="68"/>
      <c r="AO33" s="68"/>
      <c r="AP33" s="68"/>
      <c r="AQ33" s="68"/>
    </row>
    <row r="34" spans="1:43" ht="32.1" customHeight="1" thickBot="1">
      <c r="A34" s="341"/>
      <c r="B34" s="268"/>
      <c r="C34" s="268"/>
      <c r="D34" s="310"/>
      <c r="E34" s="268"/>
      <c r="F34" s="268"/>
      <c r="G34" s="58"/>
      <c r="H34" s="343"/>
      <c r="I34" s="343"/>
      <c r="J34" s="343"/>
      <c r="K34" s="343"/>
      <c r="L34" s="343"/>
      <c r="M34" s="343"/>
      <c r="N34" s="343"/>
      <c r="O34" s="343"/>
      <c r="P34" s="343"/>
      <c r="Q34" s="343"/>
      <c r="R34" s="343"/>
      <c r="S34" s="343"/>
      <c r="T34" s="343"/>
      <c r="U34" s="343"/>
      <c r="V34" s="343"/>
      <c r="W34" s="343"/>
      <c r="X34" s="343"/>
      <c r="Y34" s="343"/>
      <c r="Z34" s="343"/>
      <c r="AA34" s="343"/>
      <c r="AB34" s="343"/>
      <c r="AC34" s="343"/>
      <c r="AD34" s="343"/>
      <c r="AE34" s="343"/>
      <c r="AF34" s="343"/>
      <c r="AG34" s="343"/>
      <c r="AH34" s="343"/>
      <c r="AI34" s="343"/>
      <c r="AJ34" s="343"/>
      <c r="AK34" s="343"/>
      <c r="AL34" s="59"/>
      <c r="AM34" s="68"/>
      <c r="AN34" s="68"/>
      <c r="AO34" s="68"/>
      <c r="AP34" s="68"/>
      <c r="AQ34" s="68"/>
    </row>
    <row r="35" spans="1:43" ht="24.95" customHeight="1" thickBot="1">
      <c r="A35" s="68"/>
      <c r="B35" s="68"/>
      <c r="C35" s="68"/>
      <c r="D35" s="68"/>
      <c r="E35" s="68"/>
      <c r="F35" s="68"/>
      <c r="G35" s="68"/>
      <c r="H35" s="68"/>
      <c r="I35" s="68"/>
      <c r="J35" s="68"/>
      <c r="K35" s="68"/>
      <c r="L35" s="68"/>
      <c r="M35" s="68"/>
      <c r="N35" s="68"/>
      <c r="O35" s="68"/>
      <c r="P35" s="68"/>
      <c r="Q35" s="68"/>
      <c r="R35" s="68"/>
      <c r="S35" s="68"/>
      <c r="T35" s="68"/>
      <c r="U35" s="68"/>
      <c r="V35" s="68"/>
      <c r="W35" s="68"/>
      <c r="X35" s="68"/>
      <c r="Y35" s="68"/>
      <c r="Z35" s="68"/>
      <c r="AA35" s="68"/>
      <c r="AB35" s="68"/>
      <c r="AC35" s="68"/>
      <c r="AD35" s="68"/>
      <c r="AE35" s="68"/>
      <c r="AF35" s="68"/>
      <c r="AG35" s="68"/>
      <c r="AH35" s="68"/>
      <c r="AI35" s="68"/>
      <c r="AJ35" s="68"/>
      <c r="AK35" s="68"/>
      <c r="AL35" s="68"/>
      <c r="AM35" s="69"/>
      <c r="AN35" s="69"/>
      <c r="AO35" s="69"/>
      <c r="AP35" s="69"/>
      <c r="AQ35" s="69"/>
    </row>
    <row r="36" spans="1:43" ht="27.95" customHeight="1" thickBot="1">
      <c r="A36" s="311" t="s">
        <v>72</v>
      </c>
      <c r="B36" s="312"/>
      <c r="C36" s="312"/>
      <c r="D36" s="312"/>
      <c r="E36" s="312"/>
      <c r="F36" s="312"/>
      <c r="G36" s="312"/>
      <c r="H36" s="312"/>
      <c r="I36" s="312"/>
      <c r="J36" s="312"/>
      <c r="K36" s="312"/>
      <c r="L36" s="312"/>
      <c r="M36" s="312"/>
      <c r="N36" s="312"/>
      <c r="O36" s="312"/>
      <c r="P36" s="312"/>
      <c r="Q36" s="312"/>
      <c r="R36" s="312"/>
      <c r="S36" s="312"/>
      <c r="T36" s="312"/>
      <c r="U36" s="312"/>
      <c r="V36" s="312"/>
      <c r="W36" s="312"/>
      <c r="X36" s="312"/>
      <c r="Y36" s="312"/>
      <c r="Z36" s="313"/>
      <c r="AA36" s="68"/>
      <c r="AB36" s="68"/>
      <c r="AC36" s="68"/>
      <c r="AD36" s="68"/>
      <c r="AE36" s="68"/>
      <c r="AF36" s="68"/>
      <c r="AG36" s="68"/>
      <c r="AH36" s="68"/>
      <c r="AI36" s="68"/>
      <c r="AJ36" s="68"/>
      <c r="AK36" s="68"/>
      <c r="AL36" s="68"/>
      <c r="AM36" s="68"/>
      <c r="AN36" s="68"/>
      <c r="AO36" s="68"/>
      <c r="AP36" s="68"/>
      <c r="AQ36" s="68"/>
    </row>
    <row r="37" spans="1:43" ht="12" customHeight="1" thickBot="1">
      <c r="A37" s="68"/>
      <c r="B37" s="69"/>
      <c r="C37" s="69"/>
      <c r="D37" s="69"/>
      <c r="E37" s="69"/>
      <c r="F37" s="69"/>
      <c r="G37" s="69"/>
      <c r="H37" s="69"/>
      <c r="I37" s="69"/>
      <c r="J37" s="69"/>
      <c r="K37" s="69"/>
      <c r="L37" s="69"/>
      <c r="M37" s="69"/>
      <c r="N37" s="69"/>
      <c r="O37" s="69"/>
      <c r="P37" s="69"/>
      <c r="Q37" s="69"/>
      <c r="R37" s="69"/>
      <c r="S37" s="69"/>
      <c r="T37" s="69"/>
      <c r="U37" s="69"/>
      <c r="V37" s="69"/>
      <c r="W37" s="69"/>
      <c r="X37" s="69"/>
      <c r="Y37" s="69"/>
      <c r="Z37" s="69"/>
      <c r="AA37" s="69"/>
      <c r="AB37" s="69"/>
      <c r="AC37" s="69"/>
      <c r="AD37" s="69"/>
      <c r="AE37" s="69"/>
      <c r="AF37" s="69"/>
      <c r="AG37" s="69"/>
      <c r="AH37" s="69"/>
      <c r="AI37" s="69"/>
      <c r="AJ37" s="69"/>
      <c r="AK37" s="69"/>
      <c r="AL37" s="69"/>
      <c r="AM37" s="69"/>
      <c r="AN37" s="69"/>
      <c r="AO37" s="69"/>
      <c r="AP37" s="69"/>
      <c r="AQ37" s="69"/>
    </row>
    <row r="38" spans="1:43" ht="15.95" customHeight="1">
      <c r="A38" s="314" t="s">
        <v>73</v>
      </c>
      <c r="B38" s="288"/>
      <c r="C38" s="283"/>
      <c r="D38" s="355" t="s">
        <v>74</v>
      </c>
      <c r="E38" s="345"/>
      <c r="F38" s="345"/>
      <c r="G38" s="345"/>
      <c r="H38" s="345"/>
      <c r="I38" s="345"/>
      <c r="J38" s="345"/>
      <c r="K38" s="345"/>
      <c r="L38" s="345"/>
      <c r="M38" s="345"/>
      <c r="N38" s="345"/>
      <c r="O38" s="345"/>
      <c r="P38" s="345"/>
      <c r="Q38" s="345"/>
      <c r="R38" s="345"/>
      <c r="S38" s="345"/>
      <c r="T38" s="345"/>
      <c r="U38" s="345"/>
      <c r="V38" s="345"/>
      <c r="W38" s="345"/>
      <c r="X38" s="345"/>
      <c r="Y38" s="345"/>
      <c r="Z38" s="346"/>
      <c r="AA38" s="356" t="s">
        <v>75</v>
      </c>
      <c r="AB38" s="356"/>
      <c r="AC38" s="356"/>
      <c r="AD38" s="356"/>
      <c r="AE38" s="356"/>
      <c r="AF38" s="356"/>
      <c r="AG38" s="356"/>
      <c r="AH38" s="355" t="s">
        <v>76</v>
      </c>
      <c r="AI38" s="345"/>
      <c r="AJ38" s="345"/>
      <c r="AK38" s="345"/>
      <c r="AL38" s="345"/>
      <c r="AM38" s="345"/>
      <c r="AN38" s="345"/>
      <c r="AO38" s="345"/>
      <c r="AP38" s="345"/>
      <c r="AQ38" s="357"/>
    </row>
    <row r="39" spans="1:43" ht="32.1" customHeight="1">
      <c r="A39" s="354"/>
      <c r="B39" s="290"/>
      <c r="C39" s="284"/>
      <c r="D39" s="303" t="s">
        <v>77</v>
      </c>
      <c r="E39" s="304"/>
      <c r="F39" s="304"/>
      <c r="G39" s="304"/>
      <c r="H39" s="304"/>
      <c r="I39" s="304"/>
      <c r="J39" s="304"/>
      <c r="K39" s="304"/>
      <c r="L39" s="304"/>
      <c r="M39" s="304"/>
      <c r="N39" s="304"/>
      <c r="O39" s="304"/>
      <c r="P39" s="304"/>
      <c r="Q39" s="304"/>
      <c r="R39" s="304"/>
      <c r="S39" s="304"/>
      <c r="T39" s="304"/>
      <c r="U39" s="304"/>
      <c r="V39" s="304"/>
      <c r="W39" s="304"/>
      <c r="X39" s="304"/>
      <c r="Y39" s="304"/>
      <c r="Z39" s="358"/>
      <c r="AA39" s="60" t="s">
        <v>45</v>
      </c>
      <c r="AB39" s="359" t="s">
        <v>46</v>
      </c>
      <c r="AC39" s="359"/>
      <c r="AD39" s="359" t="s">
        <v>47</v>
      </c>
      <c r="AE39" s="359"/>
      <c r="AF39" s="359" t="s">
        <v>48</v>
      </c>
      <c r="AG39" s="359"/>
      <c r="AH39" s="360" t="s">
        <v>78</v>
      </c>
      <c r="AI39" s="361"/>
      <c r="AJ39" s="361"/>
      <c r="AK39" s="361"/>
      <c r="AL39" s="361"/>
      <c r="AM39" s="361"/>
      <c r="AN39" s="361"/>
      <c r="AO39" s="361"/>
      <c r="AP39" s="361"/>
      <c r="AQ39" s="362"/>
    </row>
    <row r="40" spans="1:43" ht="15" customHeight="1">
      <c r="A40" s="354"/>
      <c r="B40" s="290"/>
      <c r="C40" s="284"/>
      <c r="D40" s="267" t="s">
        <v>79</v>
      </c>
      <c r="E40" s="267"/>
      <c r="F40" s="267"/>
      <c r="G40" s="32">
        <v>19</v>
      </c>
      <c r="H40" s="34">
        <v>20</v>
      </c>
      <c r="I40" s="34">
        <v>21</v>
      </c>
      <c r="J40" s="34">
        <v>22</v>
      </c>
      <c r="K40" s="34">
        <v>23</v>
      </c>
      <c r="L40" s="34">
        <v>24</v>
      </c>
      <c r="M40" s="34">
        <v>25</v>
      </c>
      <c r="N40" s="34">
        <v>26</v>
      </c>
      <c r="O40" s="34">
        <v>27</v>
      </c>
      <c r="P40" s="34">
        <v>28</v>
      </c>
      <c r="Q40" s="34">
        <v>29</v>
      </c>
      <c r="R40" s="34">
        <v>30</v>
      </c>
      <c r="S40" s="34">
        <v>31</v>
      </c>
      <c r="T40" s="34">
        <v>32</v>
      </c>
      <c r="U40" s="34">
        <v>33</v>
      </c>
      <c r="V40" s="34">
        <v>34</v>
      </c>
      <c r="W40" s="34">
        <v>35</v>
      </c>
      <c r="X40" s="34">
        <v>36</v>
      </c>
      <c r="Y40" s="34">
        <v>37</v>
      </c>
      <c r="Z40" s="33">
        <v>38</v>
      </c>
      <c r="AA40" s="39">
        <v>39</v>
      </c>
      <c r="AB40" s="32">
        <v>40</v>
      </c>
      <c r="AC40" s="33">
        <v>41</v>
      </c>
      <c r="AD40" s="32">
        <v>42</v>
      </c>
      <c r="AE40" s="33">
        <v>43</v>
      </c>
      <c r="AF40" s="32">
        <v>44</v>
      </c>
      <c r="AG40" s="33">
        <v>45</v>
      </c>
      <c r="AH40" s="32">
        <v>46</v>
      </c>
      <c r="AI40" s="34">
        <v>47</v>
      </c>
      <c r="AJ40" s="34">
        <v>48</v>
      </c>
      <c r="AK40" s="34">
        <v>49</v>
      </c>
      <c r="AL40" s="34">
        <v>50</v>
      </c>
      <c r="AM40" s="34">
        <v>51</v>
      </c>
      <c r="AN40" s="34">
        <v>52</v>
      </c>
      <c r="AO40" s="34">
        <v>53</v>
      </c>
      <c r="AP40" s="34">
        <v>54</v>
      </c>
      <c r="AQ40" s="49">
        <v>55</v>
      </c>
    </row>
    <row r="41" spans="1:43" ht="36" customHeight="1" thickBot="1">
      <c r="A41" s="315"/>
      <c r="B41" s="316"/>
      <c r="C41" s="317"/>
      <c r="D41" s="268"/>
      <c r="E41" s="268"/>
      <c r="F41" s="268"/>
      <c r="G41" s="86" t="str">
        <f>MID($N$77,1,1)</f>
        <v>ｷ</v>
      </c>
      <c r="H41" s="87" t="str">
        <f>MID($N$77,2,1)</f>
        <v>ﾖ</v>
      </c>
      <c r="I41" s="87" t="str">
        <f>MID($N$77,3,1)</f>
        <v>ｳ</v>
      </c>
      <c r="J41" s="87" t="str">
        <f>MID($N$77,4,1)</f>
        <v>ｻ</v>
      </c>
      <c r="K41" s="87" t="str">
        <f>MID($N$77,5,1)</f>
        <v>ｲ</v>
      </c>
      <c r="L41" s="87" t="str">
        <f>MID($N$77,6,1)</f>
        <v xml:space="preserve"> </v>
      </c>
      <c r="M41" s="87" t="str">
        <f>MID($N$77,7,1)</f>
        <v>ﾊ</v>
      </c>
      <c r="N41" s="87" t="str">
        <f>MID($N$77,8,1)</f>
        <v>ﾅ</v>
      </c>
      <c r="O41" s="87" t="str">
        <f>MID($N$77,9,1)</f>
        <v>ｺ</v>
      </c>
      <c r="P41" s="87" t="str">
        <f>MID($N$77,10,1)</f>
        <v/>
      </c>
      <c r="Q41" s="87" t="str">
        <f>MID($N$77,11,1)</f>
        <v/>
      </c>
      <c r="R41" s="87" t="str">
        <f>MID($N$77,12,1)</f>
        <v/>
      </c>
      <c r="S41" s="87" t="str">
        <f>MID($N$77,13,1)</f>
        <v/>
      </c>
      <c r="T41" s="87" t="str">
        <f>MID($N$77,14,1)</f>
        <v/>
      </c>
      <c r="U41" s="87" t="str">
        <f>MID($N$77,15,1)</f>
        <v/>
      </c>
      <c r="V41" s="87" t="str">
        <f>MID($N$77,16,1)</f>
        <v/>
      </c>
      <c r="W41" s="87" t="str">
        <f>MID($N$77,17,1)</f>
        <v/>
      </c>
      <c r="X41" s="87" t="str">
        <f>MID($N$77,18,1)</f>
        <v/>
      </c>
      <c r="Y41" s="87" t="str">
        <f>MID($N$77,19,1)</f>
        <v/>
      </c>
      <c r="Z41" s="88" t="str">
        <f>MID($N$77,20,1)</f>
        <v/>
      </c>
      <c r="AA41" s="77" t="str">
        <f>MID($N$79,1,1)</f>
        <v>4</v>
      </c>
      <c r="AB41" s="74" t="str">
        <f>MID($N$79,2,1)</f>
        <v>0</v>
      </c>
      <c r="AC41" s="75" t="str">
        <f>MID($N$79,3,1)</f>
        <v>5</v>
      </c>
      <c r="AD41" s="74" t="str">
        <f>MID($N$79,4,1)</f>
        <v>0</v>
      </c>
      <c r="AE41" s="75" t="str">
        <f>MID($N$79,5,1)</f>
        <v>4</v>
      </c>
      <c r="AF41" s="74" t="str">
        <f>MID($N$79,6,1)</f>
        <v>0</v>
      </c>
      <c r="AG41" s="75" t="str">
        <f>MID($N$79,7,1)</f>
        <v>1</v>
      </c>
      <c r="AH41" s="74" t="str">
        <f>MID($N$80,1,1)</f>
        <v>1</v>
      </c>
      <c r="AI41" s="76" t="str">
        <f>MID($N$80,2,1)</f>
        <v>1</v>
      </c>
      <c r="AJ41" s="76" t="str">
        <f>MID($N$80,3,1)</f>
        <v>2</v>
      </c>
      <c r="AK41" s="76" t="str">
        <f>MID($N$80,4,1)</f>
        <v>2</v>
      </c>
      <c r="AL41" s="76" t="str">
        <f>MID($N$80,5,1)</f>
        <v>3</v>
      </c>
      <c r="AM41" s="76" t="str">
        <f>MID($N$80,6,1)</f>
        <v>3</v>
      </c>
      <c r="AN41" s="76" t="str">
        <f>MID($N$80,7,1)</f>
        <v>4</v>
      </c>
      <c r="AO41" s="76" t="str">
        <f>MID($N$80,8,1)</f>
        <v>4</v>
      </c>
      <c r="AP41" s="76" t="str">
        <f>MID($N$80,9,1)</f>
        <v>5</v>
      </c>
      <c r="AQ41" s="82" t="str">
        <f>MID($N$80,10,1)</f>
        <v>5</v>
      </c>
    </row>
    <row r="42" spans="1:43" ht="12" customHeight="1" thickBot="1">
      <c r="A42" s="68"/>
      <c r="B42" s="68"/>
      <c r="C42" s="68"/>
      <c r="D42" s="68"/>
      <c r="E42" s="68"/>
      <c r="F42" s="68"/>
      <c r="G42" s="68"/>
      <c r="H42" s="68"/>
      <c r="I42" s="68"/>
      <c r="J42" s="68"/>
      <c r="K42" s="68"/>
      <c r="L42" s="68"/>
      <c r="M42" s="68"/>
      <c r="N42" s="68"/>
      <c r="O42" s="68"/>
      <c r="P42" s="68"/>
      <c r="Q42" s="68"/>
      <c r="R42" s="68"/>
      <c r="S42" s="68"/>
      <c r="T42" s="68"/>
      <c r="U42" s="68"/>
      <c r="V42" s="68"/>
      <c r="W42" s="68"/>
      <c r="X42" s="68"/>
      <c r="Y42" s="68"/>
      <c r="Z42" s="68"/>
      <c r="AA42" s="68"/>
      <c r="AB42" s="68"/>
      <c r="AC42" s="68"/>
      <c r="AD42" s="68"/>
      <c r="AE42" s="68"/>
      <c r="AF42" s="68"/>
      <c r="AG42" s="68"/>
      <c r="AH42" s="68"/>
      <c r="AI42" s="68"/>
      <c r="AJ42" s="68"/>
      <c r="AK42" s="68"/>
      <c r="AL42" s="68"/>
      <c r="AM42" s="68"/>
      <c r="AN42" s="68"/>
      <c r="AO42" s="68"/>
      <c r="AP42" s="68"/>
      <c r="AQ42" s="68"/>
    </row>
    <row r="43" spans="1:43" ht="15" customHeight="1">
      <c r="A43" s="314" t="s">
        <v>80</v>
      </c>
      <c r="B43" s="288"/>
      <c r="C43" s="283"/>
      <c r="D43" s="300" t="s">
        <v>81</v>
      </c>
      <c r="E43" s="301"/>
      <c r="F43" s="301"/>
      <c r="G43" s="301"/>
      <c r="H43" s="318"/>
      <c r="I43" s="353">
        <v>71</v>
      </c>
      <c r="J43" s="353"/>
      <c r="K43" s="353"/>
      <c r="L43" s="353"/>
      <c r="M43" s="353"/>
      <c r="N43" s="353"/>
      <c r="O43" s="353"/>
      <c r="P43" s="353"/>
      <c r="Q43" s="353"/>
      <c r="R43" s="353">
        <v>72</v>
      </c>
      <c r="S43" s="353"/>
      <c r="T43" s="353"/>
      <c r="U43" s="353"/>
      <c r="V43" s="353"/>
      <c r="W43" s="353"/>
      <c r="X43" s="353"/>
      <c r="Y43" s="353"/>
      <c r="Z43" s="331">
        <v>74</v>
      </c>
      <c r="AA43" s="332"/>
      <c r="AB43" s="332"/>
      <c r="AC43" s="332"/>
      <c r="AD43" s="332"/>
      <c r="AE43" s="332"/>
      <c r="AF43" s="332"/>
      <c r="AG43" s="332"/>
      <c r="AH43" s="333"/>
      <c r="AI43" s="353">
        <v>75</v>
      </c>
      <c r="AJ43" s="353"/>
      <c r="AK43" s="353"/>
      <c r="AL43" s="353"/>
      <c r="AM43" s="353"/>
      <c r="AN43" s="353"/>
      <c r="AO43" s="353"/>
      <c r="AP43" s="353"/>
      <c r="AQ43" s="363"/>
    </row>
    <row r="44" spans="1:43" ht="36" customHeight="1" thickBot="1">
      <c r="A44" s="315"/>
      <c r="B44" s="316"/>
      <c r="C44" s="317"/>
      <c r="D44" s="306"/>
      <c r="E44" s="307"/>
      <c r="F44" s="307"/>
      <c r="G44" s="307"/>
      <c r="H44" s="319"/>
      <c r="I44" s="268" t="s">
        <v>82</v>
      </c>
      <c r="J44" s="268"/>
      <c r="K44" s="268"/>
      <c r="L44" s="268"/>
      <c r="M44" s="268"/>
      <c r="N44" s="268"/>
      <c r="O44" s="268"/>
      <c r="P44" s="364" t="str">
        <f>IF(MIDB($N$81,1,1)="1","①","１")</f>
        <v>１</v>
      </c>
      <c r="Q44" s="364"/>
      <c r="R44" s="268" t="s">
        <v>83</v>
      </c>
      <c r="S44" s="268"/>
      <c r="T44" s="268"/>
      <c r="U44" s="268"/>
      <c r="V44" s="268"/>
      <c r="W44" s="268"/>
      <c r="X44" s="364" t="str">
        <f>IF(MIDB($N$82,1,1)="1","①","１")</f>
        <v>１</v>
      </c>
      <c r="Y44" s="364"/>
      <c r="Z44" s="335" t="s">
        <v>84</v>
      </c>
      <c r="AA44" s="336"/>
      <c r="AB44" s="336"/>
      <c r="AC44" s="336"/>
      <c r="AD44" s="336"/>
      <c r="AE44" s="336"/>
      <c r="AF44" s="310"/>
      <c r="AG44" s="364" t="str">
        <f>IF(MIDB($N$83,1,1)="1","①","１")</f>
        <v>①</v>
      </c>
      <c r="AH44" s="364"/>
      <c r="AI44" s="268" t="s">
        <v>85</v>
      </c>
      <c r="AJ44" s="268"/>
      <c r="AK44" s="268"/>
      <c r="AL44" s="268"/>
      <c r="AM44" s="268"/>
      <c r="AN44" s="268"/>
      <c r="AO44" s="268"/>
      <c r="AP44" s="364" t="str">
        <f>IF(MIDB($N$84,1,1)="1","①","１")</f>
        <v>１</v>
      </c>
      <c r="AQ44" s="365"/>
    </row>
    <row r="45" spans="1:43" ht="12" customHeight="1" thickBot="1">
      <c r="A45" s="68"/>
      <c r="B45" s="68"/>
      <c r="C45" s="68"/>
      <c r="D45" s="68"/>
      <c r="E45" s="68"/>
      <c r="F45" s="68"/>
      <c r="G45" s="68"/>
      <c r="H45" s="68"/>
      <c r="I45" s="68"/>
      <c r="J45" s="68"/>
      <c r="K45" s="68"/>
      <c r="L45" s="68"/>
      <c r="M45" s="68"/>
      <c r="N45" s="68"/>
      <c r="O45" s="68"/>
      <c r="P45" s="68"/>
      <c r="Q45" s="68"/>
      <c r="R45" s="68"/>
      <c r="S45" s="68"/>
      <c r="T45" s="68"/>
      <c r="U45" s="68"/>
      <c r="V45" s="68"/>
      <c r="W45" s="68"/>
      <c r="X45" s="68"/>
      <c r="Y45" s="68"/>
      <c r="Z45" s="68"/>
      <c r="AA45" s="68"/>
      <c r="AB45" s="68"/>
      <c r="AC45" s="68"/>
      <c r="AD45" s="68"/>
      <c r="AE45" s="68"/>
      <c r="AF45" s="68"/>
      <c r="AG45" s="68"/>
      <c r="AH45" s="68"/>
      <c r="AI45" s="68"/>
      <c r="AJ45" s="68"/>
      <c r="AK45" s="68"/>
      <c r="AL45" s="68"/>
      <c r="AM45" s="68"/>
      <c r="AN45" s="68"/>
      <c r="AO45" s="68"/>
      <c r="AP45" s="68"/>
      <c r="AQ45" s="68"/>
    </row>
    <row r="46" spans="1:43" ht="15" customHeight="1">
      <c r="A46" s="314" t="s">
        <v>86</v>
      </c>
      <c r="B46" s="288"/>
      <c r="C46" s="283"/>
      <c r="D46" s="300" t="s">
        <v>87</v>
      </c>
      <c r="E46" s="301"/>
      <c r="F46" s="301"/>
      <c r="G46" s="301"/>
      <c r="H46" s="301"/>
      <c r="I46" s="301"/>
      <c r="J46" s="301"/>
      <c r="K46" s="301"/>
      <c r="L46" s="301"/>
      <c r="M46" s="301"/>
      <c r="N46" s="301"/>
      <c r="O46" s="318"/>
      <c r="P46" s="356" t="s">
        <v>88</v>
      </c>
      <c r="Q46" s="356"/>
      <c r="R46" s="355"/>
      <c r="S46" s="325" t="s">
        <v>58</v>
      </c>
      <c r="T46" s="326"/>
      <c r="U46" s="326"/>
      <c r="V46" s="326"/>
      <c r="W46" s="326"/>
      <c r="X46" s="326"/>
      <c r="Y46" s="326"/>
      <c r="Z46" s="326"/>
      <c r="AA46" s="326"/>
      <c r="AB46" s="326"/>
      <c r="AC46" s="326" t="s">
        <v>59</v>
      </c>
      <c r="AD46" s="326"/>
      <c r="AE46" s="326"/>
      <c r="AF46" s="326"/>
      <c r="AG46" s="326"/>
      <c r="AH46" s="326"/>
      <c r="AI46" s="326"/>
      <c r="AJ46" s="326"/>
      <c r="AK46" s="326"/>
      <c r="AL46" s="327"/>
      <c r="AM46" s="68"/>
      <c r="AN46" s="68"/>
      <c r="AO46" s="68"/>
      <c r="AP46" s="68"/>
      <c r="AQ46" s="68"/>
    </row>
    <row r="47" spans="1:43" ht="36" customHeight="1" thickBot="1">
      <c r="A47" s="315"/>
      <c r="B47" s="316"/>
      <c r="C47" s="317"/>
      <c r="D47" s="306"/>
      <c r="E47" s="307"/>
      <c r="F47" s="307"/>
      <c r="G47" s="307"/>
      <c r="H47" s="307"/>
      <c r="I47" s="307"/>
      <c r="J47" s="307"/>
      <c r="K47" s="307"/>
      <c r="L47" s="307"/>
      <c r="M47" s="307"/>
      <c r="N47" s="307"/>
      <c r="O47" s="319"/>
      <c r="P47" s="268"/>
      <c r="Q47" s="268"/>
      <c r="R47" s="335"/>
      <c r="S47" s="366" t="str">
        <f>IF(N78="","",N78)</f>
        <v>共済</v>
      </c>
      <c r="T47" s="367"/>
      <c r="U47" s="367"/>
      <c r="V47" s="367"/>
      <c r="W47" s="367"/>
      <c r="X47" s="367"/>
      <c r="Y47" s="367"/>
      <c r="Z47" s="367"/>
      <c r="AA47" s="367"/>
      <c r="AB47" s="368"/>
      <c r="AC47" s="369" t="str">
        <f>IF(T78="","",T78)</f>
        <v>花子</v>
      </c>
      <c r="AD47" s="367"/>
      <c r="AE47" s="367"/>
      <c r="AF47" s="367"/>
      <c r="AG47" s="367"/>
      <c r="AH47" s="367"/>
      <c r="AI47" s="367"/>
      <c r="AJ47" s="367"/>
      <c r="AK47" s="367"/>
      <c r="AL47" s="370"/>
      <c r="AM47" s="68"/>
      <c r="AN47" s="68"/>
      <c r="AO47" s="68"/>
      <c r="AP47" s="68"/>
      <c r="AQ47" s="68"/>
    </row>
    <row r="48" spans="1:43" ht="12" customHeight="1" thickBot="1">
      <c r="A48" s="68"/>
      <c r="B48" s="68"/>
      <c r="C48" s="68"/>
      <c r="D48" s="68"/>
      <c r="E48" s="68"/>
      <c r="F48" s="68"/>
      <c r="G48" s="68"/>
      <c r="H48" s="68"/>
      <c r="I48" s="68"/>
      <c r="J48" s="68"/>
      <c r="K48" s="68"/>
      <c r="L48" s="68"/>
      <c r="M48" s="68"/>
      <c r="N48" s="68"/>
      <c r="O48" s="68"/>
      <c r="P48" s="68"/>
      <c r="Q48" s="68"/>
      <c r="R48" s="68"/>
      <c r="S48" s="68"/>
      <c r="T48" s="68"/>
      <c r="U48" s="68"/>
      <c r="V48" s="68"/>
      <c r="W48" s="68"/>
      <c r="X48" s="68"/>
      <c r="Y48" s="68"/>
      <c r="Z48" s="68"/>
      <c r="AA48" s="68"/>
      <c r="AB48" s="68"/>
      <c r="AC48" s="68"/>
      <c r="AD48" s="68"/>
      <c r="AE48" s="68"/>
      <c r="AF48" s="68"/>
      <c r="AG48" s="68"/>
      <c r="AH48" s="68"/>
      <c r="AI48" s="68"/>
      <c r="AJ48" s="68"/>
      <c r="AK48" s="68"/>
      <c r="AL48" s="68"/>
      <c r="AM48" s="68"/>
      <c r="AN48" s="68"/>
      <c r="AO48" s="68"/>
      <c r="AP48" s="68"/>
      <c r="AQ48" s="68"/>
    </row>
    <row r="49" spans="1:43" ht="15.95" customHeight="1">
      <c r="A49" s="314" t="s">
        <v>89</v>
      </c>
      <c r="B49" s="288"/>
      <c r="C49" s="288"/>
      <c r="D49" s="300" t="s">
        <v>90</v>
      </c>
      <c r="E49" s="301"/>
      <c r="F49" s="301"/>
      <c r="G49" s="301"/>
      <c r="H49" s="301"/>
      <c r="I49" s="301"/>
      <c r="J49" s="301"/>
      <c r="K49" s="301"/>
      <c r="L49" s="301"/>
      <c r="M49" s="301"/>
      <c r="N49" s="301"/>
      <c r="O49" s="301"/>
      <c r="P49" s="301"/>
      <c r="Q49" s="301"/>
      <c r="R49" s="301"/>
      <c r="S49" s="301"/>
      <c r="T49" s="301"/>
      <c r="U49" s="301"/>
      <c r="V49" s="301"/>
      <c r="W49" s="301"/>
      <c r="X49" s="301"/>
      <c r="Y49" s="318"/>
      <c r="Z49" s="287" t="s">
        <v>91</v>
      </c>
      <c r="AA49" s="371"/>
      <c r="AB49" s="344" t="s">
        <v>92</v>
      </c>
      <c r="AC49" s="345"/>
      <c r="AD49" s="345"/>
      <c r="AE49" s="345"/>
      <c r="AF49" s="345"/>
      <c r="AG49" s="345"/>
      <c r="AH49" s="346"/>
      <c r="AI49" s="300" t="s">
        <v>93</v>
      </c>
      <c r="AJ49" s="301"/>
      <c r="AK49" s="301"/>
      <c r="AL49" s="301"/>
      <c r="AM49" s="301"/>
      <c r="AN49" s="301"/>
      <c r="AO49" s="301"/>
      <c r="AP49" s="301"/>
      <c r="AQ49" s="302"/>
    </row>
    <row r="50" spans="1:43" ht="15" customHeight="1">
      <c r="A50" s="354"/>
      <c r="B50" s="290"/>
      <c r="C50" s="290"/>
      <c r="D50" s="303"/>
      <c r="E50" s="304"/>
      <c r="F50" s="304"/>
      <c r="G50" s="304"/>
      <c r="H50" s="304"/>
      <c r="I50" s="304"/>
      <c r="J50" s="304"/>
      <c r="K50" s="304"/>
      <c r="L50" s="304"/>
      <c r="M50" s="304"/>
      <c r="N50" s="304"/>
      <c r="O50" s="304"/>
      <c r="P50" s="304"/>
      <c r="Q50" s="304"/>
      <c r="R50" s="304"/>
      <c r="S50" s="304"/>
      <c r="T50" s="304"/>
      <c r="U50" s="304"/>
      <c r="V50" s="304"/>
      <c r="W50" s="304"/>
      <c r="X50" s="304"/>
      <c r="Y50" s="358"/>
      <c r="Z50" s="291"/>
      <c r="AA50" s="372"/>
      <c r="AB50" s="61" t="s">
        <v>45</v>
      </c>
      <c r="AC50" s="294" t="s">
        <v>46</v>
      </c>
      <c r="AD50" s="309"/>
      <c r="AE50" s="294" t="s">
        <v>47</v>
      </c>
      <c r="AF50" s="309"/>
      <c r="AG50" s="294" t="s">
        <v>48</v>
      </c>
      <c r="AH50" s="309"/>
      <c r="AI50" s="303"/>
      <c r="AJ50" s="304"/>
      <c r="AK50" s="304"/>
      <c r="AL50" s="304"/>
      <c r="AM50" s="304"/>
      <c r="AN50" s="304"/>
      <c r="AO50" s="304"/>
      <c r="AP50" s="304"/>
      <c r="AQ50" s="305"/>
    </row>
    <row r="51" spans="1:43" ht="15" customHeight="1">
      <c r="A51" s="354"/>
      <c r="B51" s="290"/>
      <c r="C51" s="290"/>
      <c r="D51" s="303"/>
      <c r="E51" s="304"/>
      <c r="F51" s="304"/>
      <c r="G51" s="304"/>
      <c r="H51" s="304"/>
      <c r="I51" s="304"/>
      <c r="J51" s="304"/>
      <c r="K51" s="304"/>
      <c r="L51" s="304"/>
      <c r="M51" s="304"/>
      <c r="N51" s="304"/>
      <c r="O51" s="304"/>
      <c r="P51" s="304"/>
      <c r="Q51" s="304"/>
      <c r="R51" s="304"/>
      <c r="S51" s="304"/>
      <c r="T51" s="304"/>
      <c r="U51" s="304"/>
      <c r="V51" s="304"/>
      <c r="W51" s="304"/>
      <c r="X51" s="304"/>
      <c r="Y51" s="358"/>
      <c r="Z51" s="386">
        <v>56</v>
      </c>
      <c r="AA51" s="387"/>
      <c r="AB51" s="62">
        <v>57</v>
      </c>
      <c r="AC51" s="63">
        <v>58</v>
      </c>
      <c r="AD51" s="64">
        <v>59</v>
      </c>
      <c r="AE51" s="63">
        <v>60</v>
      </c>
      <c r="AF51" s="64">
        <v>61</v>
      </c>
      <c r="AG51" s="63">
        <v>62</v>
      </c>
      <c r="AH51" s="64">
        <v>63</v>
      </c>
      <c r="AI51" s="303"/>
      <c r="AJ51" s="304"/>
      <c r="AK51" s="304"/>
      <c r="AL51" s="304"/>
      <c r="AM51" s="304"/>
      <c r="AN51" s="304"/>
      <c r="AO51" s="304"/>
      <c r="AP51" s="304"/>
      <c r="AQ51" s="305"/>
    </row>
    <row r="52" spans="1:43" ht="36" customHeight="1" thickBot="1">
      <c r="A52" s="315"/>
      <c r="B52" s="316"/>
      <c r="C52" s="316"/>
      <c r="D52" s="306"/>
      <c r="E52" s="307"/>
      <c r="F52" s="307"/>
      <c r="G52" s="307"/>
      <c r="H52" s="307"/>
      <c r="I52" s="307"/>
      <c r="J52" s="307"/>
      <c r="K52" s="307"/>
      <c r="L52" s="307"/>
      <c r="M52" s="307"/>
      <c r="N52" s="307"/>
      <c r="O52" s="307"/>
      <c r="P52" s="307"/>
      <c r="Q52" s="307"/>
      <c r="R52" s="307"/>
      <c r="S52" s="307"/>
      <c r="T52" s="307"/>
      <c r="U52" s="307"/>
      <c r="V52" s="307"/>
      <c r="W52" s="307"/>
      <c r="X52" s="307"/>
      <c r="Y52" s="319"/>
      <c r="Z52" s="373" t="str">
        <f>MID($N$86,1,1)</f>
        <v>2</v>
      </c>
      <c r="AA52" s="374"/>
      <c r="AB52" s="83" t="str">
        <f>MID($N$87,1,1)</f>
        <v>5</v>
      </c>
      <c r="AC52" s="84" t="str">
        <f>MID($N$87,2,1)</f>
        <v>0</v>
      </c>
      <c r="AD52" s="85" t="str">
        <f>MID($N$87,3,1)</f>
        <v>5</v>
      </c>
      <c r="AE52" s="84" t="str">
        <f>MID($N$87,4,1)</f>
        <v>0</v>
      </c>
      <c r="AF52" s="85" t="str">
        <f>MID($N$87,5,1)</f>
        <v>3</v>
      </c>
      <c r="AG52" s="84" t="str">
        <f>MID($N$87,6,1)</f>
        <v>2</v>
      </c>
      <c r="AH52" s="85" t="str">
        <f>MID($N$87,7,1)</f>
        <v>4</v>
      </c>
      <c r="AI52" s="306"/>
      <c r="AJ52" s="307"/>
      <c r="AK52" s="307"/>
      <c r="AL52" s="307"/>
      <c r="AM52" s="307"/>
      <c r="AN52" s="307"/>
      <c r="AO52" s="307"/>
      <c r="AP52" s="307"/>
      <c r="AQ52" s="308"/>
    </row>
    <row r="53" spans="1:43" ht="13.5" hidden="1" customHeight="1">
      <c r="A53" s="25"/>
      <c r="B53" s="25"/>
      <c r="C53" s="25"/>
      <c r="D53" s="25"/>
      <c r="E53" s="25"/>
      <c r="F53" s="25"/>
      <c r="G53" s="25"/>
      <c r="H53" s="25"/>
      <c r="I53" s="25"/>
      <c r="J53" s="25"/>
      <c r="K53" s="25"/>
      <c r="L53" s="25"/>
      <c r="M53" s="25"/>
      <c r="N53" s="25"/>
      <c r="O53" s="25"/>
      <c r="P53" s="25"/>
      <c r="Q53" s="25"/>
      <c r="R53" s="25"/>
      <c r="S53" s="25"/>
      <c r="T53" s="25"/>
      <c r="U53" s="25"/>
      <c r="V53" s="25"/>
      <c r="W53" s="25"/>
      <c r="X53" s="25"/>
      <c r="Y53" s="25"/>
      <c r="Z53" s="25"/>
      <c r="AA53" s="25"/>
      <c r="AB53" s="25"/>
      <c r="AC53" s="25"/>
      <c r="AD53" s="25"/>
      <c r="AE53" s="25"/>
      <c r="AF53" s="25"/>
      <c r="AG53" s="25"/>
      <c r="AH53" s="25"/>
      <c r="AI53" s="25"/>
      <c r="AJ53" s="25"/>
      <c r="AK53" s="25"/>
      <c r="AL53" s="25"/>
      <c r="AM53" s="25"/>
      <c r="AN53" s="25"/>
      <c r="AO53" s="25"/>
      <c r="AP53" s="25"/>
      <c r="AQ53" s="25"/>
    </row>
    <row r="54" spans="1:43" ht="20.100000000000001" hidden="1" customHeight="1">
      <c r="A54" s="24"/>
      <c r="B54" s="18" t="s">
        <v>94</v>
      </c>
      <c r="C54" s="18"/>
      <c r="D54" s="18"/>
      <c r="E54" s="18"/>
      <c r="F54" s="18"/>
      <c r="G54" s="18"/>
      <c r="H54" s="18"/>
      <c r="I54" s="18"/>
      <c r="J54" s="18"/>
      <c r="K54" s="18"/>
      <c r="L54" s="18"/>
      <c r="M54" s="18"/>
      <c r="N54" s="19"/>
      <c r="O54" s="19"/>
      <c r="P54" s="19"/>
      <c r="Q54" s="20"/>
      <c r="R54" s="20"/>
      <c r="S54" s="20"/>
      <c r="T54" s="24"/>
      <c r="U54" s="24"/>
      <c r="V54" s="24"/>
      <c r="W54" s="24"/>
      <c r="X54" s="24"/>
      <c r="Y54" s="24"/>
      <c r="Z54" s="24"/>
      <c r="AA54" s="24"/>
      <c r="AB54" s="24"/>
      <c r="AC54" s="24"/>
      <c r="AD54" s="24"/>
      <c r="AE54" s="24"/>
      <c r="AF54" s="24"/>
      <c r="AG54" s="24"/>
      <c r="AH54" s="24"/>
      <c r="AI54" s="24"/>
      <c r="AJ54" s="24"/>
      <c r="AK54" s="24"/>
      <c r="AL54" s="24"/>
      <c r="AM54" s="24"/>
      <c r="AN54" s="24"/>
      <c r="AO54" s="24"/>
      <c r="AP54" s="24"/>
      <c r="AQ54" s="24"/>
    </row>
    <row r="55" spans="1:43" ht="9.9499999999999993" hidden="1" customHeight="1">
      <c r="A55" s="24"/>
      <c r="B55" s="24"/>
      <c r="C55" s="24"/>
      <c r="D55" s="24"/>
      <c r="E55" s="24"/>
      <c r="F55" s="24"/>
      <c r="G55" s="24"/>
      <c r="H55" s="24"/>
      <c r="I55" s="24"/>
      <c r="J55" s="24"/>
      <c r="K55" s="24"/>
      <c r="L55" s="24"/>
      <c r="M55" s="24"/>
      <c r="N55" s="24"/>
      <c r="O55" s="24"/>
      <c r="P55" s="24"/>
      <c r="Q55" s="24"/>
      <c r="R55" s="24"/>
      <c r="S55" s="24"/>
      <c r="T55" s="24"/>
      <c r="U55" s="24"/>
      <c r="V55" s="24"/>
      <c r="W55" s="24"/>
      <c r="X55" s="24"/>
      <c r="Y55" s="24"/>
      <c r="Z55" s="24"/>
      <c r="AA55" s="24"/>
      <c r="AB55" s="24"/>
      <c r="AC55" s="24"/>
      <c r="AD55" s="24"/>
      <c r="AE55" s="24"/>
      <c r="AF55" s="24"/>
      <c r="AG55" s="24"/>
      <c r="AH55" s="24"/>
      <c r="AI55" s="24"/>
      <c r="AJ55" s="24"/>
      <c r="AK55" s="24"/>
      <c r="AL55" s="24"/>
      <c r="AM55" s="24"/>
      <c r="AN55" s="24"/>
      <c r="AO55" s="24"/>
      <c r="AP55" s="24"/>
      <c r="AQ55" s="24"/>
    </row>
    <row r="56" spans="1:43" ht="20.100000000000001" hidden="1" customHeight="1">
      <c r="A56" s="1"/>
      <c r="B56" s="28" t="s">
        <v>95</v>
      </c>
      <c r="C56" s="28"/>
      <c r="D56" s="28"/>
      <c r="E56" s="28"/>
      <c r="F56" s="28"/>
      <c r="G56" s="28"/>
      <c r="H56" s="28"/>
      <c r="I56" s="28"/>
      <c r="J56" s="28"/>
      <c r="K56" s="28"/>
      <c r="L56" s="28"/>
      <c r="M56" s="1"/>
      <c r="N56" s="382">
        <v>45017</v>
      </c>
      <c r="O56" s="383"/>
      <c r="P56" s="383"/>
      <c r="Q56" s="383"/>
      <c r="R56" s="383"/>
      <c r="S56" s="403"/>
      <c r="T56" s="403"/>
      <c r="U56" s="404"/>
      <c r="V56" s="1"/>
      <c r="W56" s="1"/>
      <c r="X56" s="1"/>
      <c r="Y56" s="1"/>
      <c r="Z56" s="1"/>
      <c r="AA56" s="1"/>
      <c r="AB56" s="1"/>
      <c r="AC56" s="1"/>
      <c r="AD56" s="1"/>
      <c r="AE56" s="1"/>
      <c r="AF56" s="1"/>
      <c r="AG56" s="2"/>
      <c r="AH56" s="2"/>
      <c r="AI56" s="3"/>
      <c r="AJ56" s="3"/>
      <c r="AK56" s="3"/>
      <c r="AL56" s="4"/>
      <c r="AM56" s="4"/>
      <c r="AN56" s="4"/>
      <c r="AO56" s="1"/>
      <c r="AP56" s="24"/>
      <c r="AQ56" s="24"/>
    </row>
    <row r="57" spans="1:43" ht="20.100000000000001" hidden="1" customHeight="1">
      <c r="A57" s="1"/>
      <c r="B57" s="28" t="s">
        <v>96</v>
      </c>
      <c r="C57" s="28"/>
      <c r="D57" s="28"/>
      <c r="E57" s="28"/>
      <c r="F57" s="28"/>
      <c r="G57" s="28"/>
      <c r="H57" s="28"/>
      <c r="I57" s="28"/>
      <c r="J57" s="28"/>
      <c r="K57" s="28"/>
      <c r="L57" s="28"/>
      <c r="M57" s="1"/>
      <c r="N57" s="405" t="s">
        <v>97</v>
      </c>
      <c r="O57" s="376"/>
      <c r="P57" s="376"/>
      <c r="Q57" s="376"/>
      <c r="R57" s="377"/>
      <c r="S57" s="1"/>
      <c r="T57" s="1"/>
      <c r="U57" s="1"/>
      <c r="V57" s="1"/>
      <c r="W57" s="1"/>
      <c r="X57" s="1"/>
      <c r="Y57" s="1"/>
      <c r="Z57" s="1"/>
      <c r="AA57" s="1"/>
      <c r="AB57" s="1"/>
      <c r="AC57" s="1"/>
      <c r="AD57" s="1"/>
      <c r="AE57" s="1"/>
      <c r="AF57" s="1"/>
      <c r="AG57" s="5"/>
      <c r="AH57" s="6"/>
      <c r="AI57" s="6"/>
      <c r="AJ57" s="6"/>
      <c r="AK57" s="6"/>
      <c r="AL57" s="1"/>
      <c r="AM57" s="1"/>
      <c r="AN57" s="1"/>
      <c r="AO57" s="1"/>
      <c r="AP57" s="24"/>
      <c r="AQ57" s="24"/>
    </row>
    <row r="58" spans="1:43" ht="20.100000000000001" hidden="1" customHeight="1">
      <c r="A58" s="1"/>
      <c r="B58" s="28" t="s">
        <v>98</v>
      </c>
      <c r="C58" s="28"/>
      <c r="D58" s="28"/>
      <c r="E58" s="28"/>
      <c r="F58" s="28"/>
      <c r="G58" s="28"/>
      <c r="H58" s="28"/>
      <c r="I58" s="28"/>
      <c r="J58" s="28"/>
      <c r="K58" s="28"/>
      <c r="L58" s="28"/>
      <c r="M58" s="1"/>
      <c r="N58" s="396" t="s">
        <v>99</v>
      </c>
      <c r="O58" s="397"/>
      <c r="P58" s="397"/>
      <c r="Q58" s="397"/>
      <c r="R58" s="398"/>
      <c r="S58" s="70"/>
      <c r="T58" s="70"/>
      <c r="U58" s="70"/>
      <c r="V58" s="1"/>
      <c r="W58" s="1"/>
      <c r="X58" s="1"/>
      <c r="Y58" s="1"/>
      <c r="Z58" s="1"/>
      <c r="AA58" s="1"/>
      <c r="AB58" s="1"/>
      <c r="AC58" s="1"/>
      <c r="AD58" s="1"/>
      <c r="AE58" s="1"/>
      <c r="AF58" s="1"/>
      <c r="AG58" s="2"/>
      <c r="AH58" s="2"/>
      <c r="AI58" s="3"/>
      <c r="AJ58" s="3"/>
      <c r="AK58" s="3"/>
      <c r="AL58" s="4"/>
      <c r="AM58" s="4"/>
      <c r="AN58" s="4"/>
      <c r="AO58" s="1"/>
      <c r="AP58" s="24"/>
      <c r="AQ58" s="24"/>
    </row>
    <row r="59" spans="1:43" ht="20.100000000000001" hidden="1" customHeight="1">
      <c r="A59" s="1"/>
      <c r="B59" s="28" t="s">
        <v>100</v>
      </c>
      <c r="C59" s="28"/>
      <c r="D59" s="28"/>
      <c r="E59" s="28"/>
      <c r="F59" s="28"/>
      <c r="G59" s="28"/>
      <c r="H59" s="28"/>
      <c r="I59" s="28"/>
      <c r="J59" s="28"/>
      <c r="K59" s="28"/>
      <c r="L59" s="28"/>
      <c r="M59" s="1"/>
      <c r="N59" s="396"/>
      <c r="O59" s="397"/>
      <c r="P59" s="397"/>
      <c r="Q59" s="397"/>
      <c r="R59" s="398"/>
      <c r="S59" s="70"/>
      <c r="T59" s="70"/>
      <c r="U59" s="70"/>
      <c r="V59" s="1"/>
      <c r="W59" s="1"/>
      <c r="X59" s="1"/>
      <c r="Y59" s="1"/>
      <c r="Z59" s="1"/>
      <c r="AA59" s="1"/>
      <c r="AB59" s="1"/>
      <c r="AC59" s="1"/>
      <c r="AD59" s="1"/>
      <c r="AE59" s="1"/>
      <c r="AF59" s="1"/>
      <c r="AG59" s="2"/>
      <c r="AH59" s="2"/>
      <c r="AI59" s="3"/>
      <c r="AJ59" s="3"/>
      <c r="AK59" s="3"/>
      <c r="AL59" s="4"/>
      <c r="AM59" s="4"/>
      <c r="AN59" s="4"/>
      <c r="AO59" s="1"/>
      <c r="AP59" s="24"/>
      <c r="AQ59" s="24"/>
    </row>
    <row r="60" spans="1:43" ht="20.100000000000001" hidden="1" customHeight="1">
      <c r="A60" s="1"/>
      <c r="B60" s="28" t="s">
        <v>101</v>
      </c>
      <c r="C60" s="28"/>
      <c r="D60" s="28"/>
      <c r="E60" s="28"/>
      <c r="F60" s="28"/>
      <c r="G60" s="28"/>
      <c r="H60" s="28"/>
      <c r="I60" s="28"/>
      <c r="J60" s="28"/>
      <c r="K60" s="28"/>
      <c r="L60" s="28"/>
      <c r="M60" s="1"/>
      <c r="N60" s="405"/>
      <c r="O60" s="406"/>
      <c r="P60" s="376"/>
      <c r="Q60" s="376"/>
      <c r="R60" s="377"/>
      <c r="S60" s="1"/>
      <c r="T60" s="1"/>
      <c r="U60" s="1"/>
      <c r="V60" s="1"/>
      <c r="W60" s="1"/>
      <c r="X60" s="1"/>
      <c r="Y60" s="1"/>
      <c r="Z60" s="1"/>
      <c r="AA60" s="1"/>
      <c r="AB60" s="1"/>
      <c r="AC60" s="1"/>
      <c r="AD60" s="1"/>
      <c r="AE60" s="1"/>
      <c r="AF60" s="1"/>
      <c r="AG60" s="5"/>
      <c r="AH60" s="5"/>
      <c r="AI60" s="6"/>
      <c r="AJ60" s="6"/>
      <c r="AK60" s="6"/>
      <c r="AL60" s="1"/>
      <c r="AM60" s="1"/>
      <c r="AN60" s="1"/>
      <c r="AO60" s="1"/>
      <c r="AP60" s="24"/>
      <c r="AQ60" s="24"/>
    </row>
    <row r="61" spans="1:43" ht="20.100000000000001" hidden="1" customHeight="1">
      <c r="A61" s="1"/>
      <c r="B61" s="28" t="s">
        <v>102</v>
      </c>
      <c r="C61" s="28"/>
      <c r="D61" s="28"/>
      <c r="E61" s="28"/>
      <c r="F61" s="28"/>
      <c r="G61" s="28"/>
      <c r="H61" s="28"/>
      <c r="I61" s="28"/>
      <c r="J61" s="28"/>
      <c r="K61" s="28"/>
      <c r="L61" s="28"/>
      <c r="M61" s="9"/>
      <c r="N61" s="392" t="s">
        <v>143</v>
      </c>
      <c r="O61" s="393"/>
      <c r="P61" s="393"/>
      <c r="Q61" s="393"/>
      <c r="R61" s="407"/>
      <c r="S61" s="408"/>
      <c r="T61" s="408"/>
      <c r="U61" s="408"/>
      <c r="V61" s="408"/>
      <c r="W61" s="408"/>
      <c r="X61" s="408"/>
      <c r="Y61" s="409"/>
      <c r="Z61" s="1"/>
      <c r="AA61" s="1"/>
      <c r="AB61" s="1"/>
      <c r="AC61" s="1"/>
      <c r="AD61" s="1"/>
      <c r="AE61" s="1"/>
      <c r="AF61" s="1"/>
      <c r="AG61" s="21"/>
      <c r="AH61" s="21"/>
      <c r="AI61" s="21"/>
      <c r="AJ61" s="21"/>
      <c r="AK61" s="10"/>
      <c r="AL61" s="10"/>
      <c r="AM61" s="10"/>
      <c r="AN61" s="10"/>
      <c r="AO61" s="10"/>
      <c r="AP61" s="24"/>
      <c r="AQ61" s="24"/>
    </row>
    <row r="62" spans="1:43" ht="20.100000000000001" hidden="1" customHeight="1">
      <c r="A62" s="1"/>
      <c r="B62" s="27"/>
      <c r="C62" s="28" t="s">
        <v>103</v>
      </c>
      <c r="D62" s="28"/>
      <c r="E62" s="28"/>
      <c r="F62" s="28"/>
      <c r="G62" s="28"/>
      <c r="H62" s="28"/>
      <c r="I62" s="28"/>
      <c r="J62" s="28"/>
      <c r="K62" s="28"/>
      <c r="L62" s="28"/>
      <c r="M62" s="9"/>
      <c r="N62" s="388">
        <v>3630401</v>
      </c>
      <c r="O62" s="384"/>
      <c r="P62" s="384"/>
      <c r="Q62" s="384"/>
      <c r="R62" s="385"/>
      <c r="S62" s="1"/>
      <c r="T62" s="1"/>
      <c r="U62" s="1"/>
      <c r="V62" s="1"/>
      <c r="W62" s="1"/>
      <c r="X62" s="1"/>
      <c r="Y62" s="1"/>
      <c r="Z62" s="1"/>
      <c r="AA62" s="1"/>
      <c r="AB62" s="1"/>
      <c r="AC62" s="1"/>
      <c r="AD62" s="1"/>
      <c r="AE62" s="1"/>
      <c r="AF62" s="1"/>
      <c r="AG62" s="7"/>
      <c r="AH62" s="7"/>
      <c r="AI62" s="8"/>
      <c r="AJ62" s="8"/>
      <c r="AK62" s="8"/>
      <c r="AL62" s="1"/>
      <c r="AM62" s="1"/>
      <c r="AN62" s="1"/>
      <c r="AO62" s="1"/>
      <c r="AP62" s="24"/>
      <c r="AQ62" s="24"/>
    </row>
    <row r="63" spans="1:43" ht="20.100000000000001" hidden="1" customHeight="1">
      <c r="A63" s="1"/>
      <c r="B63" s="27"/>
      <c r="C63" s="28" t="s">
        <v>104</v>
      </c>
      <c r="D63" s="28"/>
      <c r="E63" s="28"/>
      <c r="F63" s="28"/>
      <c r="G63" s="28"/>
      <c r="H63" s="28"/>
      <c r="I63" s="28"/>
      <c r="J63" s="28"/>
      <c r="K63" s="28"/>
      <c r="L63" s="28"/>
      <c r="M63" s="9"/>
      <c r="N63" s="405" t="s">
        <v>135</v>
      </c>
      <c r="O63" s="411"/>
      <c r="P63" s="6"/>
      <c r="Q63" s="6"/>
      <c r="R63" s="6"/>
      <c r="S63" s="1"/>
      <c r="T63" s="1"/>
      <c r="U63" s="1"/>
      <c r="V63" s="1"/>
      <c r="W63" s="1"/>
      <c r="X63" s="1"/>
      <c r="Y63" s="1"/>
      <c r="Z63" s="1"/>
      <c r="AA63" s="1"/>
      <c r="AB63" s="1"/>
      <c r="AC63" s="1"/>
      <c r="AD63" s="1"/>
      <c r="AE63" s="1"/>
      <c r="AF63" s="1"/>
      <c r="AG63" s="5"/>
      <c r="AH63" s="6"/>
      <c r="AI63" s="6"/>
      <c r="AJ63" s="6"/>
      <c r="AK63" s="6"/>
      <c r="AL63" s="1"/>
      <c r="AM63" s="1"/>
      <c r="AN63" s="1"/>
      <c r="AO63" s="1"/>
      <c r="AP63" s="24"/>
      <c r="AQ63" s="24"/>
    </row>
    <row r="64" spans="1:43" ht="9.9499999999999993" hidden="1" customHeight="1">
      <c r="A64" s="1"/>
      <c r="B64" s="28"/>
      <c r="C64" s="28"/>
      <c r="D64" s="28"/>
      <c r="E64" s="28"/>
      <c r="F64" s="28"/>
      <c r="G64" s="28"/>
      <c r="H64" s="28"/>
      <c r="I64" s="28"/>
      <c r="J64" s="28"/>
      <c r="K64" s="28"/>
      <c r="L64" s="28"/>
      <c r="M64" s="9"/>
      <c r="N64" s="23"/>
      <c r="O64" s="23"/>
      <c r="P64" s="21"/>
      <c r="Q64" s="21"/>
      <c r="R64" s="17"/>
      <c r="S64" s="17"/>
      <c r="T64" s="17"/>
      <c r="U64" s="17"/>
      <c r="V64" s="17"/>
      <c r="W64" s="17"/>
      <c r="X64" s="17"/>
      <c r="Y64" s="17"/>
      <c r="Z64" s="1"/>
      <c r="AA64" s="1"/>
      <c r="AB64" s="1"/>
      <c r="AC64" s="1"/>
      <c r="AD64" s="1"/>
      <c r="AE64" s="1"/>
      <c r="AF64" s="1"/>
      <c r="AG64" s="21"/>
      <c r="AH64" s="21"/>
      <c r="AI64" s="21"/>
      <c r="AJ64" s="21"/>
      <c r="AK64" s="10"/>
      <c r="AL64" s="10"/>
      <c r="AM64" s="10"/>
      <c r="AN64" s="10"/>
      <c r="AO64" s="10"/>
      <c r="AP64" s="24"/>
      <c r="AQ64" s="24"/>
    </row>
    <row r="65" spans="1:43" ht="20.100000000000001" hidden="1" customHeight="1">
      <c r="A65" s="1"/>
      <c r="B65" s="28" t="s">
        <v>105</v>
      </c>
      <c r="C65" s="28"/>
      <c r="D65" s="28"/>
      <c r="E65" s="28"/>
      <c r="F65" s="28"/>
      <c r="G65" s="28"/>
      <c r="H65" s="28"/>
      <c r="I65" s="28"/>
      <c r="J65" s="28"/>
      <c r="K65" s="28"/>
      <c r="L65" s="28"/>
      <c r="M65" s="9"/>
      <c r="N65" s="401"/>
      <c r="O65" s="402"/>
      <c r="P65" s="71" t="s">
        <v>106</v>
      </c>
      <c r="Q65" s="71" t="s">
        <v>107</v>
      </c>
      <c r="R65" s="71"/>
      <c r="S65" s="71"/>
      <c r="T65" s="71"/>
      <c r="U65" s="71"/>
      <c r="V65" s="71"/>
      <c r="W65" s="71"/>
      <c r="X65" s="71"/>
      <c r="Y65" s="71"/>
      <c r="Z65" s="13"/>
      <c r="AA65" s="13"/>
      <c r="AB65" s="13"/>
      <c r="AC65" s="13"/>
      <c r="AD65" s="13"/>
      <c r="AE65" s="13"/>
      <c r="AF65" s="14"/>
      <c r="AG65" s="15"/>
      <c r="AH65" s="15"/>
      <c r="AI65" s="16"/>
      <c r="AJ65" s="16"/>
      <c r="AK65" s="16"/>
      <c r="AL65" s="16"/>
      <c r="AM65" s="16"/>
      <c r="AN65" s="16"/>
      <c r="AO65" s="16"/>
      <c r="AP65" s="14"/>
      <c r="AQ65" s="14"/>
    </row>
    <row r="66" spans="1:43" ht="20.100000000000001" hidden="1" customHeight="1">
      <c r="A66" s="1"/>
      <c r="B66" s="27"/>
      <c r="C66" s="28" t="s">
        <v>108</v>
      </c>
      <c r="D66" s="28"/>
      <c r="E66" s="28"/>
      <c r="F66" s="28"/>
      <c r="G66" s="28"/>
      <c r="H66" s="28" t="s">
        <v>3</v>
      </c>
      <c r="I66" s="28"/>
      <c r="J66" s="28" t="s">
        <v>4</v>
      </c>
      <c r="K66" s="28"/>
      <c r="L66" s="28"/>
      <c r="M66" s="9"/>
      <c r="N66" s="394"/>
      <c r="O66" s="400"/>
      <c r="P66" s="400"/>
      <c r="Q66" s="400"/>
      <c r="R66" s="400"/>
      <c r="S66" s="400"/>
      <c r="T66" s="394"/>
      <c r="U66" s="400"/>
      <c r="V66" s="400"/>
      <c r="W66" s="400"/>
      <c r="X66" s="400"/>
      <c r="Y66" s="400"/>
      <c r="Z66" s="1"/>
      <c r="AA66" s="1"/>
      <c r="AB66" s="1"/>
      <c r="AC66" s="1"/>
      <c r="AD66" s="1"/>
      <c r="AE66" s="1"/>
      <c r="AF66" s="1"/>
      <c r="AG66" s="11"/>
      <c r="AH66" s="11"/>
      <c r="AI66" s="12"/>
      <c r="AJ66" s="11"/>
      <c r="AK66" s="6"/>
      <c r="AL66" s="1"/>
      <c r="AM66" s="11"/>
      <c r="AN66" s="11"/>
      <c r="AO66" s="12"/>
      <c r="AP66" s="24"/>
      <c r="AQ66" s="24"/>
    </row>
    <row r="67" spans="1:43" ht="9.9499999999999993" hidden="1" customHeight="1">
      <c r="A67" s="1"/>
      <c r="B67" s="27"/>
      <c r="C67" s="28"/>
      <c r="D67" s="28"/>
      <c r="E67" s="28"/>
      <c r="F67" s="28"/>
      <c r="G67" s="28"/>
      <c r="H67" s="28"/>
      <c r="I67" s="28"/>
      <c r="J67" s="28"/>
      <c r="K67" s="28"/>
      <c r="L67" s="28"/>
      <c r="M67" s="9"/>
      <c r="N67" s="72"/>
      <c r="O67" s="22"/>
      <c r="P67" s="17"/>
      <c r="Q67" s="17"/>
      <c r="R67" s="17"/>
      <c r="S67" s="17"/>
      <c r="T67" s="11"/>
      <c r="U67" s="17"/>
      <c r="V67" s="17"/>
      <c r="W67" s="17"/>
      <c r="X67" s="17"/>
      <c r="Y67" s="17"/>
      <c r="Z67" s="1"/>
      <c r="AA67" s="1"/>
      <c r="AB67" s="1"/>
      <c r="AC67" s="1"/>
      <c r="AD67" s="1"/>
      <c r="AE67" s="1"/>
      <c r="AF67" s="1"/>
      <c r="AG67" s="11"/>
      <c r="AH67" s="11"/>
      <c r="AI67" s="12"/>
      <c r="AJ67" s="11"/>
      <c r="AK67" s="6"/>
      <c r="AL67" s="1"/>
      <c r="AM67" s="11"/>
      <c r="AN67" s="11"/>
      <c r="AO67" s="12"/>
      <c r="AP67" s="24"/>
      <c r="AQ67" s="24"/>
    </row>
    <row r="68" spans="1:43" ht="20.100000000000001" hidden="1" customHeight="1">
      <c r="A68" s="1"/>
      <c r="B68" s="28" t="s">
        <v>109</v>
      </c>
      <c r="C68" s="28"/>
      <c r="D68" s="28"/>
      <c r="E68" s="28"/>
      <c r="F68" s="28"/>
      <c r="G68" s="28"/>
      <c r="H68" s="28"/>
      <c r="I68" s="28"/>
      <c r="J68" s="28"/>
      <c r="K68" s="28"/>
      <c r="L68" s="28"/>
      <c r="M68" s="9"/>
      <c r="N68" s="401"/>
      <c r="O68" s="402"/>
      <c r="P68" s="13" t="s">
        <v>106</v>
      </c>
      <c r="Q68" s="13" t="s">
        <v>110</v>
      </c>
      <c r="R68" s="13"/>
      <c r="S68" s="13"/>
      <c r="T68" s="13"/>
      <c r="U68" s="13"/>
      <c r="V68" s="13"/>
      <c r="W68" s="13"/>
      <c r="X68" s="13"/>
      <c r="Y68" s="13"/>
      <c r="Z68" s="13"/>
      <c r="AA68" s="13"/>
      <c r="AB68" s="13"/>
      <c r="AC68" s="13"/>
      <c r="AD68" s="13"/>
      <c r="AE68" s="13"/>
      <c r="AF68" s="14"/>
      <c r="AG68" s="15"/>
      <c r="AH68" s="15"/>
      <c r="AI68" s="16"/>
      <c r="AJ68" s="16"/>
      <c r="AK68" s="16"/>
      <c r="AL68" s="16"/>
      <c r="AM68" s="16"/>
      <c r="AN68" s="16"/>
      <c r="AO68" s="16"/>
      <c r="AP68" s="14"/>
      <c r="AQ68" s="14"/>
    </row>
    <row r="69" spans="1:43" ht="20.100000000000001" hidden="1" customHeight="1">
      <c r="A69" s="1"/>
      <c r="B69" s="27"/>
      <c r="C69" s="28" t="s">
        <v>111</v>
      </c>
      <c r="D69" s="28"/>
      <c r="E69" s="28"/>
      <c r="F69" s="28"/>
      <c r="G69" s="28"/>
      <c r="H69" s="28"/>
      <c r="I69" s="28"/>
      <c r="J69" s="28"/>
      <c r="K69" s="28"/>
      <c r="L69" s="28"/>
      <c r="M69" s="9"/>
      <c r="N69" s="405"/>
      <c r="O69" s="406"/>
      <c r="P69" s="406"/>
      <c r="Q69" s="406"/>
      <c r="R69" s="411"/>
      <c r="S69" s="10"/>
      <c r="T69" s="1"/>
      <c r="U69" s="1"/>
      <c r="V69" s="1"/>
      <c r="W69" s="1"/>
      <c r="X69" s="1"/>
      <c r="Y69" s="1"/>
      <c r="Z69" s="1"/>
      <c r="AA69" s="1"/>
      <c r="AB69" s="1"/>
      <c r="AC69" s="1"/>
      <c r="AD69" s="1"/>
      <c r="AE69" s="1"/>
      <c r="AF69" s="1"/>
      <c r="AG69" s="5"/>
      <c r="AH69" s="10"/>
      <c r="AI69" s="10"/>
      <c r="AJ69" s="10"/>
      <c r="AK69" s="10"/>
      <c r="AL69" s="10"/>
      <c r="AM69" s="1"/>
      <c r="AN69" s="1"/>
      <c r="AO69" s="1"/>
      <c r="AP69" s="24"/>
      <c r="AQ69" s="24"/>
    </row>
    <row r="70" spans="1:43" ht="20.100000000000001" hidden="1" customHeight="1">
      <c r="A70" s="1"/>
      <c r="B70" s="27"/>
      <c r="C70" s="28" t="s">
        <v>112</v>
      </c>
      <c r="D70" s="28"/>
      <c r="E70" s="28"/>
      <c r="F70" s="28"/>
      <c r="G70" s="28"/>
      <c r="H70" s="28"/>
      <c r="I70" s="28"/>
      <c r="J70" s="28"/>
      <c r="K70" s="28"/>
      <c r="L70" s="28"/>
      <c r="M70" s="9"/>
      <c r="N70" s="375"/>
      <c r="O70" s="376"/>
      <c r="P70" s="376"/>
      <c r="Q70" s="376"/>
      <c r="R70" s="408"/>
      <c r="S70" s="408"/>
      <c r="T70" s="408"/>
      <c r="U70" s="408"/>
      <c r="V70" s="408"/>
      <c r="W70" s="408"/>
      <c r="X70" s="408"/>
      <c r="Y70" s="408"/>
      <c r="Z70" s="408"/>
      <c r="AA70" s="408"/>
      <c r="AB70" s="408"/>
      <c r="AC70" s="408"/>
      <c r="AD70" s="408"/>
      <c r="AE70" s="409"/>
      <c r="AF70" s="1"/>
      <c r="AG70" s="5"/>
      <c r="AH70" s="5"/>
      <c r="AI70" s="10"/>
      <c r="AJ70" s="10"/>
      <c r="AK70" s="10"/>
      <c r="AL70" s="10"/>
      <c r="AM70" s="10"/>
      <c r="AN70" s="10"/>
      <c r="AO70" s="10"/>
      <c r="AP70" s="24"/>
      <c r="AQ70" s="24"/>
    </row>
    <row r="71" spans="1:43" ht="20.100000000000001" hidden="1" customHeight="1">
      <c r="A71" s="1"/>
      <c r="B71" s="27"/>
      <c r="C71" s="28" t="s">
        <v>113</v>
      </c>
      <c r="D71" s="28"/>
      <c r="E71" s="28"/>
      <c r="F71" s="28"/>
      <c r="G71" s="28"/>
      <c r="H71" s="28"/>
      <c r="I71" s="28"/>
      <c r="J71" s="28"/>
      <c r="K71" s="28"/>
      <c r="L71" s="28"/>
      <c r="M71" s="9"/>
      <c r="N71" s="375"/>
      <c r="O71" s="376"/>
      <c r="P71" s="376"/>
      <c r="Q71" s="376"/>
      <c r="R71" s="408"/>
      <c r="S71" s="408"/>
      <c r="T71" s="408"/>
      <c r="U71" s="408"/>
      <c r="V71" s="408"/>
      <c r="W71" s="408"/>
      <c r="X71" s="408"/>
      <c r="Y71" s="408"/>
      <c r="Z71" s="408"/>
      <c r="AA71" s="408"/>
      <c r="AB71" s="408"/>
      <c r="AC71" s="408"/>
      <c r="AD71" s="408"/>
      <c r="AE71" s="409"/>
      <c r="AF71" s="1"/>
      <c r="AG71" s="5"/>
      <c r="AH71" s="5"/>
      <c r="AI71" s="10"/>
      <c r="AJ71" s="10"/>
      <c r="AK71" s="10"/>
      <c r="AL71" s="10"/>
      <c r="AM71" s="10"/>
      <c r="AN71" s="10"/>
      <c r="AO71" s="10"/>
      <c r="AP71" s="24"/>
      <c r="AQ71" s="24"/>
    </row>
    <row r="72" spans="1:43" ht="20.100000000000001" hidden="1" customHeight="1">
      <c r="A72" s="1"/>
      <c r="B72" s="27"/>
      <c r="C72" s="28" t="s">
        <v>114</v>
      </c>
      <c r="D72" s="28"/>
      <c r="E72" s="28"/>
      <c r="F72" s="28"/>
      <c r="G72" s="28"/>
      <c r="H72" s="28"/>
      <c r="I72" s="28"/>
      <c r="J72" s="28"/>
      <c r="K72" s="28"/>
      <c r="L72" s="28"/>
      <c r="M72" s="9"/>
      <c r="N72" s="375"/>
      <c r="O72" s="376"/>
      <c r="P72" s="376"/>
      <c r="Q72" s="376"/>
      <c r="R72" s="408"/>
      <c r="S72" s="408"/>
      <c r="T72" s="408"/>
      <c r="U72" s="408"/>
      <c r="V72" s="408"/>
      <c r="W72" s="408"/>
      <c r="X72" s="408"/>
      <c r="Y72" s="408"/>
      <c r="Z72" s="408"/>
      <c r="AA72" s="408"/>
      <c r="AB72" s="408"/>
      <c r="AC72" s="408"/>
      <c r="AD72" s="408"/>
      <c r="AE72" s="409"/>
      <c r="AF72" s="1"/>
      <c r="AG72" s="5"/>
      <c r="AH72" s="5"/>
      <c r="AI72" s="10"/>
      <c r="AJ72" s="10"/>
      <c r="AK72" s="10"/>
      <c r="AL72" s="10"/>
      <c r="AM72" s="10"/>
      <c r="AN72" s="10"/>
      <c r="AO72" s="10"/>
      <c r="AP72" s="24"/>
      <c r="AQ72" s="24"/>
    </row>
    <row r="73" spans="1:43" ht="20.100000000000001" hidden="1" customHeight="1">
      <c r="A73" s="1"/>
      <c r="B73" s="27"/>
      <c r="C73" s="28" t="s">
        <v>115</v>
      </c>
      <c r="D73" s="28"/>
      <c r="E73" s="28"/>
      <c r="F73" s="28"/>
      <c r="G73" s="28"/>
      <c r="H73" s="28"/>
      <c r="I73" s="28"/>
      <c r="J73" s="28"/>
      <c r="K73" s="28"/>
      <c r="L73" s="28"/>
      <c r="M73" s="9"/>
      <c r="N73" s="375"/>
      <c r="O73" s="376"/>
      <c r="P73" s="376"/>
      <c r="Q73" s="376"/>
      <c r="R73" s="408"/>
      <c r="S73" s="408"/>
      <c r="T73" s="408"/>
      <c r="U73" s="408"/>
      <c r="V73" s="408"/>
      <c r="W73" s="408"/>
      <c r="X73" s="408"/>
      <c r="Y73" s="408"/>
      <c r="Z73" s="408"/>
      <c r="AA73" s="408"/>
      <c r="AB73" s="408"/>
      <c r="AC73" s="408"/>
      <c r="AD73" s="408"/>
      <c r="AE73" s="409"/>
      <c r="AF73" s="1"/>
      <c r="AG73" s="5"/>
      <c r="AH73" s="5"/>
      <c r="AI73" s="10"/>
      <c r="AJ73" s="10"/>
      <c r="AK73" s="10"/>
      <c r="AL73" s="10"/>
      <c r="AM73" s="10"/>
      <c r="AN73" s="10"/>
      <c r="AO73" s="10"/>
      <c r="AP73" s="24"/>
      <c r="AQ73" s="24"/>
    </row>
    <row r="74" spans="1:43" ht="20.100000000000001" hidden="1" customHeight="1">
      <c r="A74" s="1"/>
      <c r="B74" s="27"/>
      <c r="C74" s="28" t="s">
        <v>116</v>
      </c>
      <c r="D74" s="28"/>
      <c r="E74" s="28"/>
      <c r="F74" s="28"/>
      <c r="G74" s="28"/>
      <c r="H74" s="28"/>
      <c r="I74" s="28"/>
      <c r="J74" s="28"/>
      <c r="K74" s="28"/>
      <c r="L74" s="28"/>
      <c r="M74" s="9"/>
      <c r="N74" s="375"/>
      <c r="O74" s="376"/>
      <c r="P74" s="376"/>
      <c r="Q74" s="376"/>
      <c r="R74" s="408"/>
      <c r="S74" s="408"/>
      <c r="T74" s="408"/>
      <c r="U74" s="408"/>
      <c r="V74" s="408"/>
      <c r="W74" s="408"/>
      <c r="X74" s="408"/>
      <c r="Y74" s="408"/>
      <c r="Z74" s="408"/>
      <c r="AA74" s="408"/>
      <c r="AB74" s="408"/>
      <c r="AC74" s="408"/>
      <c r="AD74" s="408"/>
      <c r="AE74" s="409"/>
      <c r="AF74" s="1"/>
      <c r="AG74" s="5"/>
      <c r="AH74" s="5"/>
      <c r="AI74" s="10"/>
      <c r="AJ74" s="10"/>
      <c r="AK74" s="10"/>
      <c r="AL74" s="10"/>
      <c r="AM74" s="10"/>
      <c r="AN74" s="10"/>
      <c r="AO74" s="10"/>
      <c r="AP74" s="24"/>
      <c r="AQ74" s="24"/>
    </row>
    <row r="75" spans="1:43" ht="20.100000000000001" hidden="1" customHeight="1">
      <c r="A75" s="1"/>
      <c r="B75" s="27"/>
      <c r="C75" s="28" t="s">
        <v>117</v>
      </c>
      <c r="D75" s="28"/>
      <c r="E75" s="28"/>
      <c r="F75" s="28"/>
      <c r="G75" s="28"/>
      <c r="H75" s="28"/>
      <c r="I75" s="28"/>
      <c r="J75" s="28"/>
      <c r="K75" s="28"/>
      <c r="L75" s="28"/>
      <c r="M75" s="9"/>
      <c r="N75" s="375"/>
      <c r="O75" s="376"/>
      <c r="P75" s="376"/>
      <c r="Q75" s="376"/>
      <c r="R75" s="408"/>
      <c r="S75" s="408"/>
      <c r="T75" s="408"/>
      <c r="U75" s="408"/>
      <c r="V75" s="408"/>
      <c r="W75" s="408"/>
      <c r="X75" s="408"/>
      <c r="Y75" s="408"/>
      <c r="Z75" s="408"/>
      <c r="AA75" s="408"/>
      <c r="AB75" s="408"/>
      <c r="AC75" s="408"/>
      <c r="AD75" s="408"/>
      <c r="AE75" s="409"/>
      <c r="AF75" s="1"/>
      <c r="AG75" s="5"/>
      <c r="AH75" s="5"/>
      <c r="AI75" s="10"/>
      <c r="AJ75" s="10"/>
      <c r="AK75" s="10"/>
      <c r="AL75" s="10"/>
      <c r="AM75" s="10"/>
      <c r="AN75" s="10"/>
      <c r="AO75" s="10"/>
      <c r="AP75" s="24"/>
      <c r="AQ75" s="24"/>
    </row>
    <row r="76" spans="1:43" ht="9.9499999999999993" hidden="1" customHeight="1">
      <c r="A76" s="1"/>
      <c r="B76" s="27"/>
      <c r="C76" s="27"/>
      <c r="D76" s="27"/>
      <c r="E76" s="27"/>
      <c r="F76" s="27"/>
      <c r="G76" s="27"/>
      <c r="H76" s="27"/>
      <c r="I76" s="27"/>
      <c r="J76" s="27"/>
      <c r="K76" s="27"/>
      <c r="L76" s="27"/>
      <c r="M76" s="9"/>
      <c r="N76" s="410"/>
      <c r="O76" s="410"/>
      <c r="P76" s="410"/>
      <c r="Q76" s="6"/>
      <c r="R76" s="6"/>
      <c r="S76" s="1"/>
      <c r="T76" s="1"/>
      <c r="U76" s="1"/>
      <c r="V76" s="1"/>
      <c r="W76" s="1"/>
      <c r="X76" s="1"/>
      <c r="Y76" s="1"/>
      <c r="Z76" s="1"/>
      <c r="AA76" s="1"/>
      <c r="AB76" s="1"/>
      <c r="AC76" s="1"/>
      <c r="AD76" s="1"/>
      <c r="AE76" s="1"/>
      <c r="AF76" s="1"/>
      <c r="AG76" s="21"/>
      <c r="AH76" s="21"/>
      <c r="AI76" s="21"/>
      <c r="AJ76" s="6"/>
      <c r="AK76" s="6"/>
      <c r="AL76" s="1"/>
      <c r="AM76" s="1"/>
      <c r="AN76" s="1"/>
      <c r="AO76" s="1"/>
      <c r="AP76" s="24"/>
      <c r="AQ76" s="24"/>
    </row>
    <row r="77" spans="1:43" ht="20.100000000000001" hidden="1" customHeight="1">
      <c r="A77" s="1"/>
      <c r="B77" s="28" t="s">
        <v>118</v>
      </c>
      <c r="C77" s="28"/>
      <c r="D77" s="28"/>
      <c r="E77" s="28"/>
      <c r="F77" s="28"/>
      <c r="G77" s="28"/>
      <c r="H77" s="28"/>
      <c r="I77" s="28"/>
      <c r="J77" s="28"/>
      <c r="K77" s="28"/>
      <c r="L77" s="28"/>
      <c r="M77" s="9"/>
      <c r="N77" s="392" t="s">
        <v>133</v>
      </c>
      <c r="O77" s="393"/>
      <c r="P77" s="393"/>
      <c r="Q77" s="393"/>
      <c r="R77" s="407"/>
      <c r="S77" s="408"/>
      <c r="T77" s="408"/>
      <c r="U77" s="408"/>
      <c r="V77" s="408"/>
      <c r="W77" s="408"/>
      <c r="X77" s="408"/>
      <c r="Y77" s="409"/>
      <c r="Z77" s="1"/>
      <c r="AA77" s="1"/>
      <c r="AB77" s="1"/>
      <c r="AC77" s="1"/>
      <c r="AD77" s="1"/>
      <c r="AE77" s="1"/>
      <c r="AF77" s="1"/>
      <c r="AG77" s="21"/>
      <c r="AH77" s="21"/>
      <c r="AI77" s="21"/>
      <c r="AJ77" s="21"/>
      <c r="AK77" s="10"/>
      <c r="AL77" s="10"/>
      <c r="AM77" s="10"/>
      <c r="AN77" s="10"/>
      <c r="AO77" s="10"/>
      <c r="AP77" s="24"/>
      <c r="AQ77" s="24"/>
    </row>
    <row r="78" spans="1:43" ht="20.100000000000001" hidden="1" customHeight="1">
      <c r="A78" s="1"/>
      <c r="B78" s="27"/>
      <c r="C78" s="28" t="s">
        <v>108</v>
      </c>
      <c r="D78" s="28"/>
      <c r="E78" s="28"/>
      <c r="F78" s="28"/>
      <c r="G78" s="28"/>
      <c r="H78" s="28"/>
      <c r="I78" s="28"/>
      <c r="J78" s="28"/>
      <c r="K78" s="28"/>
      <c r="L78" s="28"/>
      <c r="M78" s="9"/>
      <c r="N78" s="399" t="s">
        <v>144</v>
      </c>
      <c r="O78" s="408"/>
      <c r="P78" s="408"/>
      <c r="Q78" s="408"/>
      <c r="R78" s="408"/>
      <c r="S78" s="409"/>
      <c r="T78" s="399" t="s">
        <v>142</v>
      </c>
      <c r="U78" s="408"/>
      <c r="V78" s="408"/>
      <c r="W78" s="408"/>
      <c r="X78" s="408"/>
      <c r="Y78" s="409"/>
      <c r="Z78" s="93" t="s">
        <v>106</v>
      </c>
      <c r="AA78" s="92" t="s">
        <v>119</v>
      </c>
      <c r="AB78" s="1"/>
      <c r="AC78" s="1"/>
      <c r="AD78" s="1"/>
      <c r="AE78" s="1"/>
      <c r="AF78" s="1"/>
      <c r="AG78" s="11"/>
      <c r="AH78" s="11"/>
      <c r="AI78" s="12"/>
      <c r="AJ78" s="11"/>
      <c r="AK78" s="6"/>
      <c r="AL78" s="1"/>
      <c r="AM78" s="11"/>
      <c r="AN78" s="11"/>
      <c r="AO78" s="12"/>
      <c r="AP78" s="24"/>
      <c r="AQ78" s="24"/>
    </row>
    <row r="79" spans="1:43" ht="20.100000000000001" hidden="1" customHeight="1">
      <c r="A79" s="1"/>
      <c r="B79" s="27"/>
      <c r="C79" s="28" t="s">
        <v>103</v>
      </c>
      <c r="D79" s="28"/>
      <c r="E79" s="28"/>
      <c r="F79" s="28"/>
      <c r="G79" s="28"/>
      <c r="H79" s="28"/>
      <c r="I79" s="28"/>
      <c r="J79" s="28"/>
      <c r="K79" s="28"/>
      <c r="L79" s="28"/>
      <c r="M79" s="9"/>
      <c r="N79" s="388">
        <v>4050401</v>
      </c>
      <c r="O79" s="384"/>
      <c r="P79" s="384"/>
      <c r="Q79" s="384"/>
      <c r="R79" s="385"/>
      <c r="S79" s="1"/>
      <c r="T79" s="1"/>
      <c r="U79" s="1"/>
      <c r="V79" s="1"/>
      <c r="W79" s="1"/>
      <c r="X79" s="1"/>
      <c r="Y79" s="1"/>
      <c r="Z79" s="1"/>
      <c r="AA79" s="1"/>
      <c r="AB79" s="1"/>
      <c r="AC79" s="1"/>
      <c r="AD79" s="1"/>
      <c r="AE79" s="1"/>
      <c r="AF79" s="1"/>
      <c r="AG79" s="7"/>
      <c r="AH79" s="7"/>
      <c r="AI79" s="8"/>
      <c r="AJ79" s="8"/>
      <c r="AK79" s="8"/>
      <c r="AL79" s="1"/>
      <c r="AM79" s="1"/>
      <c r="AN79" s="1"/>
      <c r="AO79" s="1"/>
      <c r="AP79" s="24"/>
      <c r="AQ79" s="24"/>
    </row>
    <row r="80" spans="1:43" ht="20.100000000000001" hidden="1" customHeight="1">
      <c r="A80" s="1"/>
      <c r="B80" s="27"/>
      <c r="C80" s="28" t="s">
        <v>120</v>
      </c>
      <c r="D80" s="28"/>
      <c r="E80" s="28"/>
      <c r="F80" s="28"/>
      <c r="G80" s="28"/>
      <c r="H80" s="28"/>
      <c r="I80" s="28"/>
      <c r="J80" s="28"/>
      <c r="K80" s="28"/>
      <c r="L80" s="28"/>
      <c r="M80" s="9"/>
      <c r="N80" s="405" t="s">
        <v>145</v>
      </c>
      <c r="O80" s="408"/>
      <c r="P80" s="408"/>
      <c r="Q80" s="408"/>
      <c r="R80" s="408"/>
      <c r="S80" s="409"/>
      <c r="T80" s="1"/>
      <c r="U80" s="1"/>
      <c r="V80" s="1"/>
      <c r="W80" s="1"/>
      <c r="X80" s="1"/>
      <c r="Y80" s="1"/>
      <c r="Z80" s="1"/>
      <c r="AA80" s="1"/>
      <c r="AB80" s="1"/>
      <c r="AC80" s="1"/>
      <c r="AD80" s="1"/>
      <c r="AE80" s="1"/>
      <c r="AF80" s="1"/>
      <c r="AG80" s="5"/>
      <c r="AH80" s="10"/>
      <c r="AI80" s="10"/>
      <c r="AJ80" s="10"/>
      <c r="AK80" s="10"/>
      <c r="AL80" s="10"/>
      <c r="AM80" s="1"/>
      <c r="AN80" s="1"/>
      <c r="AO80" s="1"/>
      <c r="AP80" s="24"/>
      <c r="AQ80" s="24"/>
    </row>
    <row r="81" spans="1:43" ht="20.100000000000001" hidden="1" customHeight="1">
      <c r="A81" s="1"/>
      <c r="B81" s="28" t="s">
        <v>121</v>
      </c>
      <c r="C81" s="28"/>
      <c r="D81" s="28"/>
      <c r="E81" s="28"/>
      <c r="F81" s="28"/>
      <c r="G81" s="28"/>
      <c r="H81" s="28"/>
      <c r="I81" s="28"/>
      <c r="J81" s="28"/>
      <c r="K81" s="28"/>
      <c r="L81" s="28"/>
      <c r="M81" s="9"/>
      <c r="N81" s="401"/>
      <c r="O81" s="402"/>
      <c r="P81" s="13" t="s">
        <v>106</v>
      </c>
      <c r="Q81" s="13" t="s">
        <v>122</v>
      </c>
      <c r="R81" s="17"/>
      <c r="S81" s="17"/>
      <c r="T81" s="17"/>
      <c r="U81" s="17"/>
      <c r="V81" s="17"/>
      <c r="W81" s="17"/>
      <c r="X81" s="17"/>
      <c r="Y81" s="17"/>
      <c r="Z81" s="17"/>
      <c r="AA81" s="17"/>
      <c r="AB81" s="17"/>
      <c r="AC81" s="17"/>
      <c r="AD81" s="17"/>
      <c r="AE81" s="17"/>
      <c r="AF81" s="1"/>
      <c r="AG81" s="5"/>
      <c r="AH81" s="5"/>
      <c r="AI81" s="10"/>
      <c r="AJ81" s="10"/>
      <c r="AK81" s="10"/>
      <c r="AL81" s="10"/>
      <c r="AM81" s="10"/>
      <c r="AN81" s="10"/>
      <c r="AO81" s="10"/>
      <c r="AP81" s="24"/>
      <c r="AQ81" s="24"/>
    </row>
    <row r="82" spans="1:43" ht="20.100000000000001" hidden="1" customHeight="1">
      <c r="A82" s="1"/>
      <c r="B82" s="28" t="s">
        <v>123</v>
      </c>
      <c r="C82" s="28"/>
      <c r="D82" s="28"/>
      <c r="E82" s="28"/>
      <c r="F82" s="28"/>
      <c r="G82" s="28"/>
      <c r="H82" s="28"/>
      <c r="I82" s="28"/>
      <c r="J82" s="28"/>
      <c r="K82" s="28"/>
      <c r="L82" s="28"/>
      <c r="M82" s="9"/>
      <c r="N82" s="401"/>
      <c r="O82" s="402"/>
      <c r="P82" s="13" t="s">
        <v>106</v>
      </c>
      <c r="Q82" s="13" t="s">
        <v>124</v>
      </c>
      <c r="R82" s="17"/>
      <c r="S82" s="17"/>
      <c r="T82" s="17"/>
      <c r="U82" s="17"/>
      <c r="V82" s="17"/>
      <c r="W82" s="17"/>
      <c r="X82" s="17"/>
      <c r="Y82" s="17"/>
      <c r="Z82" s="17"/>
      <c r="AA82" s="17"/>
      <c r="AB82" s="17"/>
      <c r="AC82" s="17"/>
      <c r="AD82" s="17"/>
      <c r="AE82" s="17"/>
      <c r="AF82" s="1"/>
      <c r="AG82" s="5"/>
      <c r="AH82" s="5"/>
      <c r="AI82" s="10"/>
      <c r="AJ82" s="10"/>
      <c r="AK82" s="10"/>
      <c r="AL82" s="10"/>
      <c r="AM82" s="10"/>
      <c r="AN82" s="10"/>
      <c r="AO82" s="10"/>
      <c r="AP82" s="24"/>
      <c r="AQ82" s="24"/>
    </row>
    <row r="83" spans="1:43" ht="20.100000000000001" hidden="1" customHeight="1">
      <c r="A83" s="1"/>
      <c r="B83" s="28" t="s">
        <v>125</v>
      </c>
      <c r="C83" s="28"/>
      <c r="D83" s="28"/>
      <c r="E83" s="28"/>
      <c r="F83" s="28"/>
      <c r="G83" s="28"/>
      <c r="H83" s="28"/>
      <c r="I83" s="28"/>
      <c r="J83" s="28"/>
      <c r="K83" s="28"/>
      <c r="L83" s="28"/>
      <c r="M83" s="9"/>
      <c r="N83" s="401" t="s">
        <v>135</v>
      </c>
      <c r="O83" s="402"/>
      <c r="P83" s="13" t="s">
        <v>106</v>
      </c>
      <c r="Q83" s="13" t="s">
        <v>126</v>
      </c>
      <c r="R83" s="17"/>
      <c r="S83" s="17"/>
      <c r="T83" s="17"/>
      <c r="U83" s="17"/>
      <c r="V83" s="17"/>
      <c r="W83" s="17"/>
      <c r="X83" s="17"/>
      <c r="Y83" s="17"/>
      <c r="Z83" s="17"/>
      <c r="AA83" s="17"/>
      <c r="AB83" s="17"/>
      <c r="AC83" s="17"/>
      <c r="AD83" s="17"/>
      <c r="AE83" s="17"/>
      <c r="AF83" s="1"/>
      <c r="AG83" s="5"/>
      <c r="AH83" s="5"/>
      <c r="AI83" s="10"/>
      <c r="AJ83" s="10"/>
      <c r="AK83" s="10"/>
      <c r="AL83" s="10"/>
      <c r="AM83" s="10"/>
      <c r="AN83" s="10"/>
      <c r="AO83" s="10"/>
      <c r="AP83" s="24"/>
      <c r="AQ83" s="24"/>
    </row>
    <row r="84" spans="1:43" ht="20.100000000000001" hidden="1" customHeight="1">
      <c r="A84" s="1"/>
      <c r="B84" s="28" t="s">
        <v>127</v>
      </c>
      <c r="C84" s="28"/>
      <c r="D84" s="28"/>
      <c r="E84" s="28"/>
      <c r="F84" s="28"/>
      <c r="G84" s="28"/>
      <c r="H84" s="28"/>
      <c r="I84" s="28"/>
      <c r="J84" s="28"/>
      <c r="K84" s="28"/>
      <c r="L84" s="28"/>
      <c r="M84" s="9"/>
      <c r="N84" s="401"/>
      <c r="O84" s="402"/>
      <c r="P84" s="13" t="s">
        <v>106</v>
      </c>
      <c r="Q84" s="13" t="s">
        <v>128</v>
      </c>
      <c r="R84" s="17"/>
      <c r="S84" s="17"/>
      <c r="T84" s="17"/>
      <c r="U84" s="17"/>
      <c r="V84" s="17"/>
      <c r="W84" s="17"/>
      <c r="X84" s="17"/>
      <c r="Y84" s="17"/>
      <c r="Z84" s="17"/>
      <c r="AA84" s="17"/>
      <c r="AB84" s="17"/>
      <c r="AC84" s="17"/>
      <c r="AD84" s="17"/>
      <c r="AE84" s="17"/>
      <c r="AF84" s="1"/>
      <c r="AG84" s="5"/>
      <c r="AH84" s="5"/>
      <c r="AI84" s="10"/>
      <c r="AJ84" s="10"/>
      <c r="AK84" s="10"/>
      <c r="AL84" s="10"/>
      <c r="AM84" s="10"/>
      <c r="AN84" s="10"/>
      <c r="AO84" s="10"/>
      <c r="AP84" s="24"/>
      <c r="AQ84" s="24"/>
    </row>
    <row r="85" spans="1:43" ht="9.9499999999999993" hidden="1" customHeight="1">
      <c r="A85" s="24"/>
      <c r="B85" s="27"/>
      <c r="C85" s="27"/>
      <c r="D85" s="27"/>
      <c r="E85" s="27"/>
      <c r="F85" s="27"/>
      <c r="G85" s="27"/>
      <c r="H85" s="27"/>
      <c r="I85" s="27"/>
      <c r="J85" s="27"/>
      <c r="K85" s="27"/>
      <c r="L85" s="27"/>
      <c r="M85" s="24"/>
      <c r="N85" s="24"/>
      <c r="O85" s="24"/>
      <c r="P85" s="24"/>
      <c r="Q85" s="24"/>
      <c r="R85" s="24"/>
      <c r="S85" s="24"/>
      <c r="T85" s="24"/>
      <c r="U85" s="24"/>
      <c r="V85" s="24"/>
      <c r="W85" s="24"/>
      <c r="X85" s="24"/>
      <c r="Y85" s="24"/>
      <c r="Z85" s="24"/>
      <c r="AA85" s="24"/>
      <c r="AB85" s="24"/>
      <c r="AC85" s="24"/>
      <c r="AD85" s="24"/>
      <c r="AE85" s="24"/>
      <c r="AF85" s="24"/>
      <c r="AG85" s="24"/>
      <c r="AH85" s="24"/>
      <c r="AI85" s="24"/>
      <c r="AJ85" s="24"/>
      <c r="AK85" s="24"/>
      <c r="AL85" s="24"/>
      <c r="AM85" s="24"/>
      <c r="AN85" s="24"/>
      <c r="AO85" s="24"/>
      <c r="AP85" s="24"/>
      <c r="AQ85" s="24"/>
    </row>
    <row r="86" spans="1:43" ht="20.100000000000001" hidden="1" customHeight="1">
      <c r="A86" s="1"/>
      <c r="B86" s="28" t="s">
        <v>129</v>
      </c>
      <c r="C86" s="28"/>
      <c r="D86" s="28"/>
      <c r="E86" s="28"/>
      <c r="F86" s="28"/>
      <c r="G86" s="28"/>
      <c r="H86" s="28"/>
      <c r="I86" s="28"/>
      <c r="J86" s="28"/>
      <c r="K86" s="28"/>
      <c r="L86" s="28"/>
      <c r="M86" s="9"/>
      <c r="N86" s="378">
        <v>2</v>
      </c>
      <c r="O86" s="379"/>
      <c r="P86" s="13" t="s">
        <v>106</v>
      </c>
      <c r="Q86" s="13" t="s">
        <v>130</v>
      </c>
      <c r="R86" s="17"/>
      <c r="S86" s="17"/>
      <c r="T86" s="17"/>
      <c r="U86" s="17"/>
      <c r="V86" s="17"/>
      <c r="W86" s="17"/>
      <c r="X86" s="17"/>
      <c r="Y86" s="17"/>
      <c r="Z86" s="17"/>
      <c r="AA86" s="17"/>
      <c r="AB86" s="17"/>
      <c r="AC86" s="17"/>
      <c r="AD86" s="17"/>
      <c r="AE86" s="17"/>
      <c r="AF86" s="1"/>
      <c r="AG86" s="5"/>
      <c r="AH86" s="5"/>
      <c r="AI86" s="10"/>
      <c r="AJ86" s="10"/>
      <c r="AK86" s="10"/>
      <c r="AL86" s="10"/>
      <c r="AM86" s="10"/>
      <c r="AN86" s="10"/>
      <c r="AO86" s="10"/>
      <c r="AP86" s="24"/>
      <c r="AQ86" s="24"/>
    </row>
    <row r="87" spans="1:43" ht="20.100000000000001" hidden="1" customHeight="1">
      <c r="A87" s="1"/>
      <c r="B87" s="28" t="s">
        <v>131</v>
      </c>
      <c r="C87" s="28"/>
      <c r="D87" s="28"/>
      <c r="E87" s="28"/>
      <c r="F87" s="28"/>
      <c r="G87" s="28"/>
      <c r="H87" s="28"/>
      <c r="I87" s="28"/>
      <c r="J87" s="28"/>
      <c r="K87" s="28"/>
      <c r="L87" s="28"/>
      <c r="M87" s="9"/>
      <c r="N87" s="388">
        <v>5050324</v>
      </c>
      <c r="O87" s="403"/>
      <c r="P87" s="403"/>
      <c r="Q87" s="403"/>
      <c r="R87" s="404"/>
      <c r="S87" s="17"/>
      <c r="T87" s="17"/>
      <c r="U87" s="17"/>
      <c r="V87" s="17"/>
      <c r="W87" s="17"/>
      <c r="X87" s="17"/>
      <c r="Y87" s="17"/>
      <c r="Z87" s="17"/>
      <c r="AA87" s="17"/>
      <c r="AB87" s="17"/>
      <c r="AC87" s="17"/>
      <c r="AD87" s="17"/>
      <c r="AE87" s="17"/>
      <c r="AF87" s="1"/>
      <c r="AG87" s="5"/>
      <c r="AH87" s="5"/>
      <c r="AI87" s="10"/>
      <c r="AJ87" s="10"/>
      <c r="AK87" s="10"/>
      <c r="AL87" s="10"/>
      <c r="AM87" s="10"/>
      <c r="AN87" s="10"/>
      <c r="AO87" s="10"/>
      <c r="AP87" s="24"/>
      <c r="AQ87" s="24"/>
    </row>
    <row r="88" spans="1:43" ht="13.5" hidden="1" customHeight="1"/>
    <row r="89" spans="1:43" ht="13.5" hidden="1" customHeight="1"/>
    <row r="90" spans="1:43" ht="13.5" hidden="1" customHeight="1"/>
  </sheetData>
  <sheetProtection password="DD57" sheet="1" objects="1" scenarios="1" selectLockedCells="1" selectUnlockedCells="1"/>
  <mergeCells count="128">
    <mergeCell ref="N87:R87"/>
    <mergeCell ref="N80:S80"/>
    <mergeCell ref="N81:O81"/>
    <mergeCell ref="N82:O82"/>
    <mergeCell ref="N83:O83"/>
    <mergeCell ref="N84:O84"/>
    <mergeCell ref="N86:O86"/>
    <mergeCell ref="N75:AE75"/>
    <mergeCell ref="N76:P76"/>
    <mergeCell ref="N77:Y77"/>
    <mergeCell ref="N78:S78"/>
    <mergeCell ref="T78:Y78"/>
    <mergeCell ref="N79:R79"/>
    <mergeCell ref="N69:R69"/>
    <mergeCell ref="N70:AE70"/>
    <mergeCell ref="N71:AE71"/>
    <mergeCell ref="N72:AE72"/>
    <mergeCell ref="N73:AE73"/>
    <mergeCell ref="N74:AE74"/>
    <mergeCell ref="N62:R62"/>
    <mergeCell ref="N63:O63"/>
    <mergeCell ref="N65:O65"/>
    <mergeCell ref="N66:S66"/>
    <mergeCell ref="T66:Y66"/>
    <mergeCell ref="N68:O68"/>
    <mergeCell ref="N56:U56"/>
    <mergeCell ref="N57:R57"/>
    <mergeCell ref="N58:R58"/>
    <mergeCell ref="N59:R59"/>
    <mergeCell ref="N60:R60"/>
    <mergeCell ref="N61:Y61"/>
    <mergeCell ref="A49:C52"/>
    <mergeCell ref="D49:Y52"/>
    <mergeCell ref="Z49:AA50"/>
    <mergeCell ref="AP44:AQ44"/>
    <mergeCell ref="AB49:AH49"/>
    <mergeCell ref="AI49:AQ52"/>
    <mergeCell ref="AC50:AD50"/>
    <mergeCell ref="AE50:AF50"/>
    <mergeCell ref="AG50:AH50"/>
    <mergeCell ref="Z51:AA51"/>
    <mergeCell ref="Z52:AA52"/>
    <mergeCell ref="A46:C47"/>
    <mergeCell ref="D46:O47"/>
    <mergeCell ref="P46:R47"/>
    <mergeCell ref="S46:AB46"/>
    <mergeCell ref="AC46:AL46"/>
    <mergeCell ref="S47:AB47"/>
    <mergeCell ref="AC47:AL47"/>
    <mergeCell ref="D40:F41"/>
    <mergeCell ref="A43:C44"/>
    <mergeCell ref="D43:H44"/>
    <mergeCell ref="I43:Q43"/>
    <mergeCell ref="R43:Y43"/>
    <mergeCell ref="Z43:AH43"/>
    <mergeCell ref="A36:Z36"/>
    <mergeCell ref="A38:C41"/>
    <mergeCell ref="D38:Z38"/>
    <mergeCell ref="AA38:AG38"/>
    <mergeCell ref="AH38:AQ38"/>
    <mergeCell ref="D39:Z39"/>
    <mergeCell ref="AB39:AC39"/>
    <mergeCell ref="AD39:AE39"/>
    <mergeCell ref="AF39:AG39"/>
    <mergeCell ref="AH39:AQ39"/>
    <mergeCell ref="AI43:AQ43"/>
    <mergeCell ref="I44:O44"/>
    <mergeCell ref="P44:Q44"/>
    <mergeCell ref="R44:W44"/>
    <mergeCell ref="X44:Y44"/>
    <mergeCell ref="Z44:AF44"/>
    <mergeCell ref="AG44:AH44"/>
    <mergeCell ref="AI44:AO44"/>
    <mergeCell ref="A27:C30"/>
    <mergeCell ref="D27:F28"/>
    <mergeCell ref="D29:F30"/>
    <mergeCell ref="H29:AK30"/>
    <mergeCell ref="A31:C34"/>
    <mergeCell ref="D31:F32"/>
    <mergeCell ref="D33:F34"/>
    <mergeCell ref="H33:AK34"/>
    <mergeCell ref="A21:C22"/>
    <mergeCell ref="D21:F24"/>
    <mergeCell ref="O21:AL22"/>
    <mergeCell ref="A23:C26"/>
    <mergeCell ref="D25:F26"/>
    <mergeCell ref="H25:AK26"/>
    <mergeCell ref="A18:C19"/>
    <mergeCell ref="D18:O19"/>
    <mergeCell ref="P18:R19"/>
    <mergeCell ref="S18:AB18"/>
    <mergeCell ref="AC18:AL18"/>
    <mergeCell ref="S19:AB19"/>
    <mergeCell ref="AC19:AL19"/>
    <mergeCell ref="A15:C16"/>
    <mergeCell ref="D15:H16"/>
    <mergeCell ref="I15:Q15"/>
    <mergeCell ref="R15:Z15"/>
    <mergeCell ref="I16:O16"/>
    <mergeCell ref="P16:Q16"/>
    <mergeCell ref="R16:X16"/>
    <mergeCell ref="Y16:Z16"/>
    <mergeCell ref="F9:AB9"/>
    <mergeCell ref="AD9:AE9"/>
    <mergeCell ref="AF9:AG9"/>
    <mergeCell ref="AH9:AI9"/>
    <mergeCell ref="F10:H11"/>
    <mergeCell ref="A13:Z13"/>
    <mergeCell ref="I4:K4"/>
    <mergeCell ref="G5:H5"/>
    <mergeCell ref="I5:K5"/>
    <mergeCell ref="U6:Z7"/>
    <mergeCell ref="AA6:AQ7"/>
    <mergeCell ref="A8:E9"/>
    <mergeCell ref="F8:AB8"/>
    <mergeCell ref="AC8:AI8"/>
    <mergeCell ref="AJ8:AJ9"/>
    <mergeCell ref="AK8:AQ11"/>
    <mergeCell ref="A1:D1"/>
    <mergeCell ref="E1:AJ1"/>
    <mergeCell ref="AG2:AQ2"/>
    <mergeCell ref="A3:E7"/>
    <mergeCell ref="F3:F5"/>
    <mergeCell ref="G3:K3"/>
    <mergeCell ref="L3:T5"/>
    <mergeCell ref="U3:Z5"/>
    <mergeCell ref="AA3:AQ5"/>
    <mergeCell ref="G4:H4"/>
  </mergeCells>
  <phoneticPr fontId="4"/>
  <conditionalFormatting sqref="P44:Q44">
    <cfRule type="expression" dxfId="23" priority="1" stopIfTrue="1">
      <formula>"P45=""①"""</formula>
    </cfRule>
  </conditionalFormatting>
  <dataValidations count="4">
    <dataValidation type="list" showInputMessage="1" showErrorMessage="1" sqref="N76 AG76">
      <formula1>"選択して下さい,62:氏名変更,63:住所変更,79:情報提供停止"</formula1>
    </dataValidation>
    <dataValidation imeMode="disabled" allowBlank="1" showInputMessage="1" showErrorMessage="1" sqref="AG68:AH68 N57:R57 AG63 N60:R60 AG57 AG58:AH60 AG62:AH62 AG81:AH84 N63:O63 AG79:AH79 AG80 AG86:AH87 AG56:AH56 N56:U56 N62:R62 N69:R69 N79:R79 N81:O84 N86:O86 N87:R87 AH70:AH75 N65:O65 N68:O68 AG65:AH65 AG69:AG75 N80:S80"/>
    <dataValidation imeMode="halfKatakana" allowBlank="1" showInputMessage="1" showErrorMessage="1" sqref="P81:Q84 N77:Y77 AG64:AJ64 AG77:AJ77 P65:Q65 N70:AE70 N61:Y61 P86:Q86 P68:Q68 AG61:AJ61 N64:Y64 N72:AE72 N74:AE74 Z78:AA78"/>
    <dataValidation imeMode="hiragana" allowBlank="1" showInputMessage="1" showErrorMessage="1" sqref="N75:AE75 N58:R59 AJ66:AJ67 AM66:AN67 N66:Y67 AJ78 AM78:AN78 AG78:AH78 AG66:AH67 N78:Y78 N73:AE73 N71:AE71"/>
  </dataValidations>
  <printOptions horizontalCentered="1"/>
  <pageMargins left="0.59055118110236227" right="0.31496062992125984" top="0.59055118110236227" bottom="0.59055118110236227" header="0.51181102362204722" footer="0.51181102362204722"/>
  <pageSetup paperSize="9" scale="70" orientation="portrait" r:id="rId1"/>
  <headerFooter alignWithMargins="0"/>
  <drawing r:id="rId2"/>
  <legacy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U8"/>
  <sheetViews>
    <sheetView workbookViewId="0"/>
  </sheetViews>
  <sheetFormatPr defaultRowHeight="13.5"/>
  <cols>
    <col min="1" max="1" width="9" style="94"/>
    <col min="2" max="2" width="10.75" style="94" customWidth="1"/>
    <col min="3" max="3" width="10.25" style="94" customWidth="1"/>
    <col min="4" max="4" width="16.125" style="94" customWidth="1"/>
    <col min="5" max="5" width="9" style="94"/>
    <col min="6" max="6" width="14.75" style="94" customWidth="1"/>
    <col min="7" max="7" width="11.875" style="94" customWidth="1"/>
    <col min="8" max="8" width="10.75" style="94" customWidth="1"/>
    <col min="9" max="12" width="12.75" style="94" customWidth="1"/>
    <col min="13" max="13" width="12.25" style="94" customWidth="1"/>
    <col min="14" max="14" width="12.75" style="94" customWidth="1"/>
    <col min="15" max="15" width="22.75" style="94" customWidth="1"/>
    <col min="16" max="16" width="24.5" style="94" customWidth="1"/>
    <col min="17" max="17" width="22.75" style="94" customWidth="1"/>
    <col min="18" max="21" width="26.75" style="94" customWidth="1"/>
    <col min="22" max="16384" width="9" style="94"/>
  </cols>
  <sheetData>
    <row r="1" spans="2:21">
      <c r="B1" s="96" t="s">
        <v>146</v>
      </c>
      <c r="C1" s="96" t="s">
        <v>147</v>
      </c>
      <c r="D1" s="96" t="s">
        <v>148</v>
      </c>
      <c r="E1" s="96" t="s">
        <v>149</v>
      </c>
      <c r="F1" s="96" t="s">
        <v>150</v>
      </c>
      <c r="G1" s="96" t="s">
        <v>151</v>
      </c>
      <c r="H1" s="96" t="s">
        <v>152</v>
      </c>
      <c r="I1" s="96" t="s">
        <v>153</v>
      </c>
      <c r="J1" s="96" t="s">
        <v>154</v>
      </c>
      <c r="K1" s="96" t="s">
        <v>155</v>
      </c>
      <c r="L1" s="96" t="s">
        <v>156</v>
      </c>
      <c r="M1" s="96" t="s">
        <v>157</v>
      </c>
      <c r="N1" s="96" t="s">
        <v>158</v>
      </c>
      <c r="O1" s="97" t="s">
        <v>159</v>
      </c>
      <c r="P1" s="97" t="s">
        <v>160</v>
      </c>
      <c r="Q1" s="97" t="s">
        <v>161</v>
      </c>
      <c r="R1" s="97" t="s">
        <v>162</v>
      </c>
      <c r="S1" s="98" t="s">
        <v>169</v>
      </c>
      <c r="T1" s="97" t="s">
        <v>170</v>
      </c>
      <c r="U1" s="97" t="s">
        <v>1</v>
      </c>
    </row>
    <row r="2" spans="2:21">
      <c r="B2" s="99" t="str">
        <f>IF(F2="","",Y票!N66&amp;"　"&amp;Y票!T66)</f>
        <v/>
      </c>
      <c r="C2" s="99" t="str">
        <f>C4&amp;" "&amp;C5</f>
        <v xml:space="preserve"> </v>
      </c>
      <c r="D2" s="100" t="str">
        <f>Y票!N62</f>
        <v/>
      </c>
      <c r="E2" s="99" t="str">
        <f>Y票!N63</f>
        <v/>
      </c>
      <c r="F2" s="99" t="str">
        <f>Y票!N65</f>
        <v/>
      </c>
      <c r="G2" s="99" t="str">
        <f>Y票!N68</f>
        <v/>
      </c>
      <c r="H2" s="99" t="str">
        <f>IF(G2="","",Y票!N69)</f>
        <v/>
      </c>
      <c r="I2" s="99" t="str">
        <f>IF(G2="","",入力フォーム!G23&amp;入力フォーム!M23&amp;入力フォーム!S23)</f>
        <v/>
      </c>
      <c r="J2" s="99" t="str">
        <f>IF(G2="","",入力フォーム!G27&amp;入力フォーム!M27)</f>
        <v/>
      </c>
      <c r="K2" s="99" t="str">
        <f>IF(G2="","",入力フォーム!G31)</f>
        <v/>
      </c>
      <c r="L2" s="99" t="str">
        <f>IF(G2="","",L4&amp;L5&amp;L6)</f>
        <v/>
      </c>
      <c r="M2" s="99" t="str">
        <f>IF(G2="","",M4&amp;M5)</f>
        <v/>
      </c>
      <c r="N2" s="99" t="str">
        <f>IF(G2="","",N4)</f>
        <v/>
      </c>
      <c r="O2" s="101" t="str">
        <f>IF(AND(入力フォーム!L15="",入力フォーム!L14=""),"",入力フォーム!H33&amp;"　"&amp;入力フォーム!M33)</f>
        <v/>
      </c>
      <c r="P2" s="101" t="str">
        <f>P4&amp;" "&amp;P5</f>
        <v xml:space="preserve"> </v>
      </c>
      <c r="Q2" s="101" t="str">
        <f>Y票!N79</f>
        <v/>
      </c>
      <c r="R2" s="101" t="str">
        <f>Y票!N80</f>
        <v/>
      </c>
      <c r="S2" s="101" t="str">
        <f>IF(OR(Y票!N86=1,Y票!N86=2,Y票!N86=3),Y票!N86,"")</f>
        <v/>
      </c>
      <c r="T2" s="101" t="str">
        <f>IF(OR(Y票!N86=1,Y票!N86=2,Y票!N86=3,Y票!N86=8),Y票!N87,"")</f>
        <v/>
      </c>
      <c r="U2" s="101">
        <f>入力フォーム!G8</f>
        <v>0</v>
      </c>
    </row>
    <row r="4" spans="2:21">
      <c r="C4" s="94" t="str">
        <f>IF(入力フォーム!H9="","",SUBSTITUTE(SUBSTITUTE(SUBSTITUTE(SUBSTITUTE(SUBSTITUTE(SUBSTITUTE(SUBSTITUTE(SUBSTITUTE(SUBSTITUTE(SUBSTITUTE(入力フォーム!H9,"ｧ","ｱ"),"ｨ","ｲ"),"ｩ","ｳ"),"ｪ","ｴ"),"ｫ","ｵ"),"ｬ","ﾔ"),"ｭ","ﾕ"),"ｮ","ﾖ"),"ｯ","ﾂ"),"ヵ","ｶ"))</f>
        <v/>
      </c>
      <c r="L4" s="94" t="str">
        <f>IF(入力フォーム!G21="","",SUBSTITUTE(SUBSTITUTE(SUBSTITUTE(SUBSTITUTE(SUBSTITUTE(SUBSTITUTE(SUBSTITUTE(SUBSTITUTE(SUBSTITUTE(入力フォーム!G21,"ｧ","ｱ"),"ｨ","ｲ"),"ｩ","ｳ"),"ｪ","ｴ"),"ｫ","ｵ"),"ｬ","ﾔ"),"ｭ","ﾕ"),"ｮ","ﾖ"),"ｯ","ﾂ"))</f>
        <v/>
      </c>
      <c r="M4" s="94" t="str">
        <f>IF(入力フォーム!G25="","",SUBSTITUTE(SUBSTITUTE(SUBSTITUTE(SUBSTITUTE(SUBSTITUTE(SUBSTITUTE(SUBSTITUTE(SUBSTITUTE(SUBSTITUTE(SUBSTITUTE(入力フォーム!G25,"ｧ","ｱ"),"ｨ","ｲ"),"ｩ","ｳ"),"ｪ","ｴ"),"ｫ","ｵ"),"ｬ","ﾔ"),"ｭ","ﾕ"),"ｮ","ﾖ"),"ｯ","ﾂ"),"ヵ","ｶ"))</f>
        <v/>
      </c>
      <c r="N4" s="94" t="str">
        <f>IF(入力フォーム!G29="","",SUBSTITUTE(SUBSTITUTE(SUBSTITUTE(SUBSTITUTE(SUBSTITUTE(SUBSTITUTE(SUBSTITUTE(SUBSTITUTE(SUBSTITUTE(入力フォーム!G29,"ｧ","ｱ"),"ｨ","ｲ"),"ｩ","ｳ"),"ｪ","ｴ"),"ｫ","ｵ"),"ｬ","ﾔ"),"ｭ","ﾕ"),"ｮ","ﾖ"),"ｯ","ﾂ"))</f>
        <v/>
      </c>
      <c r="P4" s="94" t="str">
        <f>IF(入力フォーム!H32="","",SUBSTITUTE(SUBSTITUTE(SUBSTITUTE(SUBSTITUTE(SUBSTITUTE(SUBSTITUTE(SUBSTITUTE(SUBSTITUTE(SUBSTITUTE(SUBSTITUTE(入力フォーム!H32,"ｧ","ｱ"),"ｨ","ｲ"),"ｩ","ｳ"),"ｪ","ｴ"),"ｫ","ｵ"),"ｬ","ﾔ"),"ｭ","ﾕ"),"ｮ","ﾖ"),"ｯ","ﾂ"),"ヵ","ｶ"))</f>
        <v/>
      </c>
    </row>
    <row r="5" spans="2:21">
      <c r="C5" s="94" t="str">
        <f>IF(入力フォーム!M9="","",SUBSTITUTE(SUBSTITUTE(SUBSTITUTE(SUBSTITUTE(SUBSTITUTE(SUBSTITUTE(SUBSTITUTE(SUBSTITUTE(SUBSTITUTE(SUBSTITUTE(入力フォーム!M9,"ｧ","ｱ"),"ｨ","ｲ"),"ｩ","ｳ"),"ｪ","ｴ"),"ｫ","ｵ"),"ｬ","ﾔ"),"ｭ","ﾕ"),"ｮ","ﾖ"),"ｯ","ﾂ"),"ヵ","ｶ"))</f>
        <v/>
      </c>
      <c r="E5" s="95" t="s">
        <v>163</v>
      </c>
      <c r="I5" s="94" t="str">
        <f>IF(入力フォーム!M21="","",SUBSTITUTE(SUBSTITUTE(SUBSTITUTE(SUBSTITUTE(SUBSTITUTE(SUBSTITUTE(SUBSTITUTE(SUBSTITUTE(SUBSTITUTE(SUBSTITUTE(入力フォーム!M21,"ｧ","ｱ"),"ｨ","ｲ"),"ｩ","ｳ"),"ｪ","ｴ"),"ｫ","ｵ"),"ｬ","ﾔ"),"ｭ","ﾕ"),"ｮ","ﾖ"),"ｯ","ﾂ"),"ヵ","ｶ"))</f>
        <v/>
      </c>
      <c r="L5" s="94" t="str">
        <f>IF(入力フォーム!M21="","",SUBSTITUTE(SUBSTITUTE(SUBSTITUTE(SUBSTITUTE(SUBSTITUTE(SUBSTITUTE(SUBSTITUTE(SUBSTITUTE(SUBSTITUTE(入力フォーム!M21,"ｧ","ｱ"),"ｨ","ｲ"),"ｩ","ｳ"),"ｪ","ｴ"),"ｫ","ｵ"),"ｬ","ﾔ"),"ｭ","ﾕ"),"ｮ","ﾖ"),"ｯ","ﾂ"))</f>
        <v/>
      </c>
      <c r="M5" s="94" t="str">
        <f>IF(入力フォーム!M25="","",SUBSTITUTE(SUBSTITUTE(SUBSTITUTE(SUBSTITUTE(SUBSTITUTE(SUBSTITUTE(SUBSTITUTE(SUBSTITUTE(SUBSTITUTE(SUBSTITUTE(入力フォーム!M25,"ｧ","ｱ"),"ｨ","ｲ"),"ｩ","ｳ"),"ｪ","ｴ"),"ｫ","ｵ"),"ｬ","ﾔ"),"ｭ","ﾕ"),"ｮ","ﾖ"),"ｯ","ﾂ"),"ヵ","ｶ"))</f>
        <v/>
      </c>
      <c r="P5" s="94" t="str">
        <f>IF(入力フォーム!M32="","",SUBSTITUTE(SUBSTITUTE(SUBSTITUTE(SUBSTITUTE(SUBSTITUTE(SUBSTITUTE(SUBSTITUTE(SUBSTITUTE(SUBSTITUTE(SUBSTITUTE(入力フォーム!M32,"ｧ","ｱ"),"ｨ","ｲ"),"ｩ","ｳ"),"ｪ","ｴ"),"ｫ","ｵ"),"ｬ","ﾔ"),"ｭ","ﾕ"),"ｮ","ﾖ"),"ｯ","ﾂ"),"ヵ","ｶ"))</f>
        <v/>
      </c>
    </row>
    <row r="6" spans="2:21">
      <c r="E6" s="95" t="s">
        <v>164</v>
      </c>
      <c r="L6" s="94" t="str">
        <f>IF(入力フォーム!S21="","",SUBSTITUTE(SUBSTITUTE(SUBSTITUTE(SUBSTITUTE(SUBSTITUTE(SUBSTITUTE(SUBSTITUTE(SUBSTITUTE(SUBSTITUTE(SUBSTITUTE(入力フォーム!S21,"ｧ","ｱ"),"ｨ","ｲ"),"ｩ","ｳ"),"ｪ","ｴ"),"ｫ","ｵ"),"ｬ","ﾔ"),"ｭ","ﾕ"),"ｮ","ﾖ"),"ｯ","ﾂ"),"ヵ","ｶ"))</f>
        <v/>
      </c>
    </row>
    <row r="8" spans="2:21">
      <c r="O8" s="95" t="s">
        <v>165</v>
      </c>
    </row>
  </sheetData>
  <sheetProtection selectLockedCells="1" selectUnlockedCells="1"/>
  <phoneticPr fontId="4"/>
  <pageMargins left="0.7" right="0.7" top="0.75" bottom="0.75" header="0.3" footer="0.3"/>
  <pageSetup paperSize="9" orientation="portrait"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74B633DC7902F341B265579BADE2C210" ma:contentTypeVersion="9" ma:contentTypeDescription="新しいドキュメントを作成します。" ma:contentTypeScope="" ma:versionID="42f8c5198ede4add8a1673f648c83d77">
  <xsd:schema xmlns:xsd="http://www.w3.org/2001/XMLSchema" xmlns:xs="http://www.w3.org/2001/XMLSchema" xmlns:p="http://schemas.microsoft.com/office/2006/metadata/properties" xmlns:ns2="f95481a1-3122-4923-af7a-bb1943ce14b0" xmlns:ns3="1cc94dc7-4433-4728-8eeb-1f0c526b1323" targetNamespace="http://schemas.microsoft.com/office/2006/metadata/properties" ma:root="true" ma:fieldsID="d4b8776163e8e995d1a637b8d35319ea" ns2:_="" ns3:_="">
    <xsd:import namespace="f95481a1-3122-4923-af7a-bb1943ce14b0"/>
    <xsd:import namespace="1cc94dc7-4433-4728-8eeb-1f0c526b1323"/>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GenerationTime" minOccurs="0"/>
                <xsd:element ref="ns2:MediaServiceEventHashCode"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95481a1-3122-4923-af7a-bb1943ce14b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20df04fc-ffb6-4d85-b25d-c65d64995bc0" ma:termSetId="09814cd3-568e-fe90-9814-8d621ff8fb84" ma:anchorId="fba54fb3-c3e1-fe81-a776-ca4b69148c4d" ma:open="true" ma:isKeyword="false">
      <xsd:complexType>
        <xsd:sequence>
          <xsd:element ref="pc:Terms" minOccurs="0" maxOccurs="1"/>
        </xsd:sequence>
      </xsd:complex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cc94dc7-4433-4728-8eeb-1f0c526b1323"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6d9618f4-a115-414a-91f6-014b47ba1cd7}" ma:internalName="TaxCatchAll" ma:showField="CatchAllData" ma:web="1cc94dc7-4433-4728-8eeb-1f0c526b1323">
      <xsd:complexType>
        <xsd:complexContent>
          <xsd:extension base="dms:MultiChoiceLookup">
            <xsd:sequence>
              <xsd:element name="Value" type="dms:Lookup" maxOccurs="unbounded" minOccurs="0" nillable="true"/>
            </xsd:sequence>
          </xsd:extension>
        </xsd:complexContent>
      </xsd:complexType>
    </xsd:element>
    <xsd:element name="SharedWithUsers" ma:index="15"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E647EA6-DE50-45C9-BACE-0917725B29B3}">
  <ds:schemaRefs>
    <ds:schemaRef ds:uri="http://schemas.microsoft.com/sharepoint/v3/contenttype/forms"/>
  </ds:schemaRefs>
</ds:datastoreItem>
</file>

<file path=customXml/itemProps2.xml><?xml version="1.0" encoding="utf-8"?>
<ds:datastoreItem xmlns:ds="http://schemas.openxmlformats.org/officeDocument/2006/customXml" ds:itemID="{CC520815-7D07-40A6-8485-956688EC2DA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95481a1-3122-4923-af7a-bb1943ce14b0"/>
    <ds:schemaRef ds:uri="1cc94dc7-4433-4728-8eeb-1f0c526b132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5</vt:i4>
      </vt:variant>
    </vt:vector>
  </HeadingPairs>
  <TitlesOfParts>
    <vt:vector size="11" baseType="lpstr">
      <vt:lpstr>入力フォーム</vt:lpstr>
      <vt:lpstr>Y票</vt:lpstr>
      <vt:lpstr>記載例 住所変更</vt:lpstr>
      <vt:lpstr>記載例 氏名変更</vt:lpstr>
      <vt:lpstr>記載例 被扶養者の認定又は取消</vt:lpstr>
      <vt:lpstr>共済担当用</vt:lpstr>
      <vt:lpstr>Y票!Print_Area</vt:lpstr>
      <vt:lpstr>'記載例 氏名変更'!Print_Area</vt:lpstr>
      <vt:lpstr>'記載例 住所変更'!Print_Area</vt:lpstr>
      <vt:lpstr>'記載例 被扶養者の認定又は取消'!Print_Area</vt:lpstr>
      <vt:lpstr>入力フォーム!Print_Area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miyamoto</dc:creator>
  <cp:keywords/>
  <dc:description/>
  <cp:lastModifiedBy>最高裁判所</cp:lastModifiedBy>
  <cp:revision/>
  <cp:lastPrinted>2023-10-10T23:59:30Z</cp:lastPrinted>
  <dcterms:created xsi:type="dcterms:W3CDTF">2017-05-01T09:48:35Z</dcterms:created>
  <dcterms:modified xsi:type="dcterms:W3CDTF">2024-10-15T07:09:41Z</dcterms:modified>
  <cp:category/>
  <cp:contentStatus/>
</cp:coreProperties>
</file>